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mmary" sheetId="1" state="visible" r:id="rId3"/>
    <sheet name="Craft register" sheetId="2" state="visible" r:id="rId4"/>
    <sheet name="GI register" sheetId="3" state="visible" r:id="rId5"/>
    <sheet name="Districts" sheetId="4" state="visible" r:id="rId6"/>
  </sheets>
  <definedNames>
    <definedName function="false" hidden="true" localSheetId="1" name="_xlnm._FilterDatabase" vbProcedure="false">'Craft register'!$A$1:$M$44</definedName>
    <definedName function="false" hidden="true" localSheetId="3" name="_xlnm._FilterDatabase" vbProcedure="false">Districts!$A$1:$H$27</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<sst xmlns="http://schemas.openxmlformats.org/spreadsheetml/2006/main" count="917" uniqueCount="537">
  <si>
    <t xml:space="preserve">Tisser Artisans Trust — Andhra Pradesh craft register, first edition</t>
  </si>
  <si>
    <t xml:space="preserve">Companion database to 'Andhra Pradesh: A Journey Through Crafts'  ·  craft mapping initiative</t>
  </si>
  <si>
    <t xml:space="preserve">How to use this workbook</t>
  </si>
  <si>
    <t xml:space="preserve">Craft register</t>
  </si>
  <si>
    <t xml:space="preserve">The master list. Add a new craft as a new row at the bottom, in the same format as the greyed example. Region, family, vitality and field-check are drop-downs.</t>
  </si>
  <si>
    <t xml:space="preserve">GI register</t>
  </si>
  <si>
    <t xml:space="preserve">Registered geographical indications, other classes, and significant crafts with no protection. Replace when the registry updates.</t>
  </si>
  <si>
    <t xml:space="preserve">Districts</t>
  </si>
  <si>
    <t xml:space="preserve">One row per district, with entry counts and survey priority. Use the 'Assigned to' and 'Survey status' columns to run the next field round.</t>
  </si>
  <si>
    <t xml:space="preserve">Counts</t>
  </si>
  <si>
    <t xml:space="preserve">Live counts by region, family and vitality. These read from the Craft register, so they update as you add rows.</t>
  </si>
  <si>
    <t xml:space="preserve">Craft entries recorded</t>
  </si>
  <si>
    <t xml:space="preserve">Entries awaiting field check</t>
  </si>
  <si>
    <t xml:space="preserve">Entries with a registered GI</t>
  </si>
  <si>
    <t xml:space="preserve">By region</t>
  </si>
  <si>
    <t xml:space="preserve">Uttarandhra</t>
  </si>
  <si>
    <t xml:space="preserve">The Godavari Delta</t>
  </si>
  <si>
    <t xml:space="preserve">The Krishna Delta</t>
  </si>
  <si>
    <t xml:space="preserve">The Southern Coast</t>
  </si>
  <si>
    <t xml:space="preserve">Rayalaseema</t>
  </si>
  <si>
    <t xml:space="preserve">By vitality</t>
  </si>
  <si>
    <t xml:space="preserve">Thriving</t>
  </si>
  <si>
    <t xml:space="preserve">Holding</t>
  </si>
  <si>
    <t xml:space="preserve">At risk</t>
  </si>
  <si>
    <t xml:space="preserve">Critical</t>
  </si>
  <si>
    <t xml:space="preserve">By material family</t>
  </si>
  <si>
    <t xml:space="preserve">On the loom</t>
  </si>
  <si>
    <t xml:space="preserve">With the needle</t>
  </si>
  <si>
    <t xml:space="preserve">In metal</t>
  </si>
  <si>
    <t xml:space="preserve">In wood</t>
  </si>
  <si>
    <t xml:space="preserve">In clay</t>
  </si>
  <si>
    <t xml:space="preserve">In fibre</t>
  </si>
  <si>
    <t xml:space="preserve">In print</t>
  </si>
  <si>
    <t xml:space="preserve">In pigment</t>
  </si>
  <si>
    <t xml:space="preserve">In leather</t>
  </si>
  <si>
    <t xml:space="preserve">In paper</t>
  </si>
  <si>
    <t xml:space="preserve">In sound</t>
  </si>
  <si>
    <t xml:space="preserve">In stone</t>
  </si>
  <si>
    <t xml:space="preserve">In glass</t>
  </si>
  <si>
    <t xml:space="preserve">Sources: GI Registry Chennai and published state registration lists; state ODOP, handloom and handicraft cluster documentation; published cluster reporting and survey material.</t>
  </si>
  <si>
    <t xml:space="preserve">ID</t>
  </si>
  <si>
    <t xml:space="preserve">Craft name</t>
  </si>
  <si>
    <t xml:space="preserve">Local name</t>
  </si>
  <si>
    <t xml:space="preserve">Region</t>
  </si>
  <si>
    <t xml:space="preserve">District / belt</t>
  </si>
  <si>
    <t xml:space="preserve">Material family</t>
  </si>
  <si>
    <t xml:space="preserve">Community of makers</t>
  </si>
  <si>
    <t xml:space="preserve">Description</t>
  </si>
  <si>
    <t xml:space="preserve">Status tags</t>
  </si>
  <si>
    <t xml:space="preserve">GI application</t>
  </si>
  <si>
    <t xml:space="preserve">Vitality</t>
  </si>
  <si>
    <t xml:space="preserve">Field-check needed</t>
  </si>
  <si>
    <t xml:space="preserve">Source note</t>
  </si>
  <si>
    <t xml:space="preserve">RJ001</t>
  </si>
  <si>
    <t xml:space="preserve">Ponduru Khadi</t>
  </si>
  <si>
    <t xml:space="preserve">పొందూరు ఖద్దరు</t>
  </si>
  <si>
    <t xml:space="preserve">Srikakulam (Ponduru and about 35 villages)</t>
  </si>
  <si>
    <t xml:space="preserve">Women spinning on the single-spindle charkha; about 150 weavers under the Andhra Fine Khadi Karmikabhivruddhi Sangham, 60 of them at Ponduru</t>
  </si>
  <si>
    <t xml:space="preserve">The finest handspun cotton made in India, and the only cluster still working the single-spindle Gandhi charkha at scale — roughly 950 spinners across thirty-five villages, 200 to 250 of them in Ponduru itself. The cotton is combed with the jaw bone of the valuga fish from the Godavari before it is spun. Two indigenous short-staple varieties, kondapatti and errapatti, survived only because this hand process needed them; twenty-eight others did not. A spinner earns about a hundred and fifty rupees a day and produces one hank. Three jamdani weavers remain in the village.</t>
  </si>
  <si>
    <t xml:space="preserve">GI 1049 · 950 spinners</t>
  </si>
  <si>
    <t xml:space="preserve">1049</t>
  </si>
  <si>
    <t xml:space="preserve">No</t>
  </si>
  <si>
    <t xml:space="preserve">First edition desk research</t>
  </si>
  <si>
    <t xml:space="preserve">RJ002</t>
  </si>
  <si>
    <t xml:space="preserve">Budithi Bell and Brass</t>
  </si>
  <si>
    <t xml:space="preserve">బుడితి ఇత్తడి</t>
  </si>
  <si>
    <t xml:space="preserve">Srikakulam (Budithi)</t>
  </si>
  <si>
    <t xml:space="preserve">Hereditary brass-working families of Budithi village</t>
  </si>
  <si>
    <t xml:space="preserve">Sheet brass beaten rather than cast, then turned, chased and polished with tamarind and sand until it takes a mirror finish — the village is as well known for its bell-metal mirrors as for its lamps, pots and temple bells. The geographical indication was filed in 2007. What the register does not record is how many benches are still working, which is the first thing a field visit here has to establish.</t>
  </si>
  <si>
    <t xml:space="preserve">GI 89 · Sheet beaten</t>
  </si>
  <si>
    <t xml:space="preserve">89</t>
  </si>
  <si>
    <t xml:space="preserve">RJ003</t>
  </si>
  <si>
    <t xml:space="preserve">Bobbili Veena</t>
  </si>
  <si>
    <t xml:space="preserve">బొబ్బిలి వీణ</t>
  </si>
  <si>
    <t xml:space="preserve">Vizianagaram (Bobbili · Gollapalli)</t>
  </si>
  <si>
    <t xml:space="preserve">Viswa Brahmin families of the Sarvasiddi line, making the instrument since the seventeenth century</t>
  </si>
  <si>
    <t xml:space="preserve">The whole instrument — the round kunda body, hollowed to about a quarter of an inch, and the dandi neck — is cut from a single log of jackwood, with no joint anywhere. The makers say the joint is what kills a veena's tone. About forty-five families remain. A full-size instrument sells for twenty-two thousand rupees and most makers finish one a month; a suitable six-to-eight foot log costs ten thousand of that. Felling restrictions mean the wood now comes through middlemen, gourds for the resonator have become scarce enough that aluminium is substituted, and the strings come from Mumbai.</t>
  </si>
  <si>
    <t xml:space="preserve">GI 203 · 45 families</t>
  </si>
  <si>
    <t xml:space="preserve">203</t>
  </si>
  <si>
    <t xml:space="preserve">RJ004</t>
  </si>
  <si>
    <t xml:space="preserve">Etikoppaka Toys</t>
  </si>
  <si>
    <t xml:space="preserve">ఏటికొప్పాక బొమ్మలు</t>
  </si>
  <si>
    <t xml:space="preserve">Anakapalli (Etikoppaka)</t>
  </si>
  <si>
    <t xml:space="preserve">Turner families on the Varaha river; about a hundred and sixty in the cooperative built by C.V. Raju</t>
  </si>
  <si>
    <t xml:space="preserve">Soft ankudu wood — Wrightia tinctoria, the same ivory wood Channapatna turns — shaped on a lathe and coloured with lac melted on by friction. What makes Etikoppaka distinct is the dye: seed, bark, root and leaf colours that had effectively been abandoned for synthetics until C.V. Raju spent years making them lightfast and food-safe again, work that brought him a Padma Shri. The cooperative now turns out around thirty thousand pieces a month. One of the few genuinely successful revivals in this series.</t>
  </si>
  <si>
    <t xml:space="preserve">GI 482 · 160 in the cooperative</t>
  </si>
  <si>
    <t xml:space="preserve">482</t>
  </si>
  <si>
    <t xml:space="preserve">RJ005</t>
  </si>
  <si>
    <t xml:space="preserve">Bheemili Bobbin Lace</t>
  </si>
  <si>
    <t xml:space="preserve">భీమిలి లేసు</t>
  </si>
  <si>
    <t xml:space="preserve">Visakhapatnam (Bheemunipatnam)</t>
  </si>
  <si>
    <t xml:space="preserve">Women of the old Dutch settlement; no organised unit confirmed</t>
  </si>
  <si>
    <t xml:space="preserve">Bheemunipatnam was a Dutch factory from the seventeenth century and bobbin lace came in with it — a different technique from the crochet taught at Narsapur two centuries later, and the older of the two on this coast. It is listed here as a named gap: whether anyone in Bheemili still works a lace pillow is the question, and nobody appears to have asked it recently.</t>
  </si>
  <si>
    <t xml:space="preserve">Field-check · Dutch origin</t>
  </si>
  <si>
    <t xml:space="preserve">Yes</t>
  </si>
  <si>
    <t xml:space="preserve">RJ006</t>
  </si>
  <si>
    <t xml:space="preserve">Salur Terracotta</t>
  </si>
  <si>
    <t xml:space="preserve">సాలూరు మట్టి పని</t>
  </si>
  <si>
    <t xml:space="preserve">Parvathipuram Manyam (Salur) · Vizianagaram</t>
  </si>
  <si>
    <t xml:space="preserve">Kummari potter households</t>
  </si>
  <si>
    <t xml:space="preserve">Wheel-thrown water pots, cooking vessels and votive horses for the village shrines of the northern districts. A supply pottery rather than a market one, which is why it has no count and no scheme attached to it.</t>
  </si>
  <si>
    <t xml:space="preserve">Field-check</t>
  </si>
  <si>
    <t xml:space="preserve">RJ007</t>
  </si>
  <si>
    <t xml:space="preserve">Araku Bamboo and Cane</t>
  </si>
  <si>
    <t xml:space="preserve">అరకు వెదురు పని</t>
  </si>
  <si>
    <t xml:space="preserve">Alluri Sitharama Raju (Araku · Paderu · Chintapalli)</t>
  </si>
  <si>
    <t xml:space="preserve">Konda Dora, Bagata, Valmiki and Kondh households of the Agency</t>
  </si>
  <si>
    <t xml:space="preserve">Baskets, winnows, grain bins, fish traps and the carrying baskets of a hill economy that still moves most things on a back. Made by the people who use them, from forest bamboo whose cutting terms tighten regularly, and sold — when sold at all — at the weekly shandies. Araku's coffee holds a geographical indication shared with Odisha. The baskets that carry it do not.</t>
  </si>
  <si>
    <t xml:space="preserve">Agency craft · Unregistered</t>
  </si>
  <si>
    <t xml:space="preserve">RJ008</t>
  </si>
  <si>
    <t xml:space="preserve">Agency Leaf and Siali Fibre</t>
  </si>
  <si>
    <t xml:space="preserve">ఆకు పని</t>
  </si>
  <si>
    <t xml:space="preserve">Alluri Sitharama Raju · Parvathipuram Manyam</t>
  </si>
  <si>
    <t xml:space="preserve">Adivasi households, largely women</t>
  </si>
  <si>
    <t xml:space="preserve">Siali creeper fibre twisted into rope and bag, addaku leaf stitched into plates, broom grass bound into brooms — the minor forest produce economy that sits under every Agency household budget. Counted as forest produce where it is counted at all, never as craft.</t>
  </si>
  <si>
    <t xml:space="preserve">Field-check · Women's work</t>
  </si>
  <si>
    <t xml:space="preserve">RJ009</t>
  </si>
  <si>
    <t xml:space="preserve">Pudimadaka Boat Building</t>
  </si>
  <si>
    <t xml:space="preserve">పడవల తయారీ</t>
  </si>
  <si>
    <t xml:space="preserve">Anakapalli (Pudimadaka) · Visakhapatnam (Bheemili)</t>
  </si>
  <si>
    <t xml:space="preserve">Vadabalija and Jalari fishing households</t>
  </si>
  <si>
    <t xml:space="preserve">Plank-built catamarans and the heavier navas laid up on the beach in mango and jackwood, caulked and oiled. Fibreglass has taken the larger hulls; the timber craft survives because it can be repaired where it lands and because a nava costs a fraction of a moulded boat.</t>
  </si>
  <si>
    <t xml:space="preserve">Working craft</t>
  </si>
  <si>
    <t xml:space="preserve">RJ010</t>
  </si>
  <si>
    <t xml:space="preserve">Visakhapatnam Shell and Conch Craft</t>
  </si>
  <si>
    <t xml:space="preserve">శంఖు పని</t>
  </si>
  <si>
    <t xml:space="preserve">Visakhapatnam · Anakapalli · Srikakulam</t>
  </si>
  <si>
    <t xml:space="preserve">Coastal households and small units working to emporium order</t>
  </si>
  <si>
    <t xml:space="preserve">Conch, cowrie and bivalve shell cut, drilled and mounted into lamps, boxes, figures and jewellery along the Vizag beach trade. The constraint is material: several species are protected, and most shell is now bought in rather than gathered.</t>
  </si>
  <si>
    <t xml:space="preserve">Tourist market</t>
  </si>
  <si>
    <t xml:space="preserve">RJ011</t>
  </si>
  <si>
    <t xml:space="preserve">Srikakulam Palm Leaf Craft</t>
  </si>
  <si>
    <t xml:space="preserve">తాటాకు పని</t>
  </si>
  <si>
    <t xml:space="preserve">Srikakulam · Vizianagaram</t>
  </si>
  <si>
    <t xml:space="preserve">Rural households across the northern coast</t>
  </si>
  <si>
    <t xml:space="preserve">Palmyra leaf plaited into mats, fans, boxes and the irre rain hood. A household supply craft with no market price and therefore no record, and among the most likely things in this volume to disappear unnoticed.</t>
  </si>
  <si>
    <t xml:space="preserve">Field-check · Household craft</t>
  </si>
  <si>
    <t xml:space="preserve">RJ012</t>
  </si>
  <si>
    <t xml:space="preserve">Uppada Jamdani Saree</t>
  </si>
  <si>
    <t xml:space="preserve">ఉప్పాడ జాందాని</t>
  </si>
  <si>
    <t xml:space="preserve">Kakinada (Uppada · Kothapalli)</t>
  </si>
  <si>
    <t xml:space="preserve">Weaver households of the Uppada coast</t>
  </si>
  <si>
    <t xml:space="preserve">Jamdani is a discontinuous supplementary weft: the motif is laid in by hand, thread by thread, as the cloth is woven, with no float carried across the back. A single Uppada saree can take two months on the loom and the design appears identically on both faces. The weave was almost gone by the 1980s and was rebuilt around the Bengali jamdani method; the GI followed in 2008. Powerloom copies sold under the name are the live threat.</t>
  </si>
  <si>
    <t xml:space="preserve">GI 122 · Jamdani technique</t>
  </si>
  <si>
    <t xml:space="preserve">122</t>
  </si>
  <si>
    <t xml:space="preserve">RJ013</t>
  </si>
  <si>
    <t xml:space="preserve">Narsapur Crochet Lace</t>
  </si>
  <si>
    <t xml:space="preserve">నర్సాపురం లేసు</t>
  </si>
  <si>
    <t xml:space="preserve">West Godavari (Narsapur · Palakollu) · Konaseema (Amalapuram · Razole)</t>
  </si>
  <si>
    <t xml:space="preserve">Women working at home across nineteen mandals, organised through the Alankriti lace cooperative federation</t>
  </si>
  <si>
    <t xml:space="preserve">A Scottish missionary couple taught crochet here in 1844 and the craft went from a famine relief measure to an export trade that survived 1899 and 1929. About fifteen thousand women still work it, almost entirely as piecework at home — which is why it barely appears in any employment count. Chinese machine lace took the volume, the pandemic took the orders, and the geographical indication granted in 2020 was explicitly a revival measure rather than a recognition of strength.</t>
  </si>
  <si>
    <t xml:space="preserve">GI 713 · ~15,000 women</t>
  </si>
  <si>
    <t xml:space="preserve">713</t>
  </si>
  <si>
    <t xml:space="preserve">RJ014</t>
  </si>
  <si>
    <t xml:space="preserve">Eluru Woollen Pile Carpet</t>
  </si>
  <si>
    <t xml:space="preserve">ఏలూరు తివాచీలు</t>
  </si>
  <si>
    <t xml:space="preserve">Eluru</t>
  </si>
  <si>
    <t xml:space="preserve">A very small number of knotting units; most looms gone</t>
  </si>
  <si>
    <t xml:space="preserve">Hand-knotted wool pile on cotton warp, in floral and geometric fields — the Deccan rug, woven at Eluru since Persian weavers were settled here and sold across the subcontinent under the town's name. It is the clearest unprotected case in the state: a described technique, a defined town, three centuries of evidence and no filing, at a point where there may no longer be enough of a producer body to make one.</t>
  </si>
  <si>
    <t xml:space="preserve">No GI · Near-extinct</t>
  </si>
  <si>
    <t xml:space="preserve">RJ015</t>
  </si>
  <si>
    <t xml:space="preserve">Konaseema Coir and Coconut Shell</t>
  </si>
  <si>
    <t xml:space="preserve">కొబ్బరి పీచు</t>
  </si>
  <si>
    <t xml:space="preserve">Konaseema (Amalapuram · Razole) · Kakinada</t>
  </si>
  <si>
    <t xml:space="preserve">Delta households; largely women at the retting and spinning</t>
  </si>
  <si>
    <t xml:space="preserve">The Godavari delta grows coconut at scale, and the husk and shell come off it as free material: husk retted in backwater and spun into rope and matting, shell turned into bowls, ladles and lamps. Low barrier, genuinely sustainable, and one of the few things in this volume where growth is a realistic objective rather than a hope.</t>
  </si>
  <si>
    <t xml:space="preserve">By-product craft · Women's work</t>
  </si>
  <si>
    <t xml:space="preserve">RJ016</t>
  </si>
  <si>
    <t xml:space="preserve">Godavari Delta Boat Building</t>
  </si>
  <si>
    <t xml:space="preserve">Konaseema · Kakinada · West Godavari</t>
  </si>
  <si>
    <t xml:space="preserve">Boatwright families of the delta channels</t>
  </si>
  <si>
    <t xml:space="preserve">Flat-bottomed river craft, the punt and the lanka boat that work the Godavari's branches and the island villages, planked in mango and sewn with coir where the river is shallow. A working trade, invisible to craft policy because its product is transport.</t>
  </si>
  <si>
    <t xml:space="preserve">RJ017</t>
  </si>
  <si>
    <t xml:space="preserve">Rajamahendravaram Brass and Bell Metal</t>
  </si>
  <si>
    <t xml:space="preserve">ఇత్తడి పని</t>
  </si>
  <si>
    <t xml:space="preserve">East Godavari (Rajamahendravaram · Nidadavole)</t>
  </si>
  <si>
    <t xml:space="preserve">Metalworking households serving the delta temple circuit</t>
  </si>
  <si>
    <t xml:space="preserve">Lamps, vessels and temple ware for one of the densest concentrations of temples in the state. A working supply trade whose size has never been established and which is squeezed from both sides by steel and by cast imports.</t>
  </si>
  <si>
    <t xml:space="preserve">Field-check · Temple supply</t>
  </si>
  <si>
    <t xml:space="preserve">RJ018</t>
  </si>
  <si>
    <t xml:space="preserve">Kolleru Reed and Korra Mat</t>
  </si>
  <si>
    <t xml:space="preserve">చాపల నేత</t>
  </si>
  <si>
    <t xml:space="preserve">Eluru (Kolleru) · West Godavari</t>
  </si>
  <si>
    <t xml:space="preserve">Lake-edge households around Kolleru</t>
  </si>
  <si>
    <t xml:space="preserve">Mats, screens and baskets plaited from the reed and korra grass of India's largest freshwater lake. The craft tracks the health of the wetland, which has been contested between aquaculture and conservation for three decades, so its material base is a policy question rather than a market one.</t>
  </si>
  <si>
    <t xml:space="preserve">Field-check · Wetland craft</t>
  </si>
  <si>
    <t xml:space="preserve">RJ019</t>
  </si>
  <si>
    <t xml:space="preserve">Machilipatnam Kalamkari</t>
  </si>
  <si>
    <t xml:space="preserve">మచిలీపట్నం కలంకారీ</t>
  </si>
  <si>
    <t xml:space="preserve">Krishna (Pedana · Machilipatnam)</t>
  </si>
  <si>
    <t xml:space="preserve">Printer households of Pedana and the surrounding villages</t>
  </si>
  <si>
    <t xml:space="preserve">The commercial half of Kalamkari: mordant and resist printed from carved teak blocks rather than drawn, on cloth prepared in myrobalan and buffalo milk and dyed in alizarin and indigo. The vocabulary is Persian — tree of life, lotus, parrot, peacock — because this was an export trade to Golconda, Persia and then Europe, and Hindu figures were kept out of it. Much of what is sold as Machilipatnam Kalamkari today is screen printed; the block work survives alongside it and competes with it under the same name.</t>
  </si>
  <si>
    <t xml:space="preserve">GI 90 · Block printed</t>
  </si>
  <si>
    <t xml:space="preserve">90</t>
  </si>
  <si>
    <t xml:space="preserve">RJ020</t>
  </si>
  <si>
    <t xml:space="preserve">Pedana Printing Block Carving</t>
  </si>
  <si>
    <t xml:space="preserve">అచ్చు చెక్కడం</t>
  </si>
  <si>
    <t xml:space="preserve">Block carvers working to printer commission</t>
  </si>
  <si>
    <t xml:space="preserve">Teak blocks cut in register — an outline block, a filling block and a background block for a single repeat, each one carved so the three print in exact alignment. A printing house may hold several thousand. The printed cloth has held a geographical indication since 2007; the block that makes it possible has nothing, and the carvers are fewer than the printers.</t>
  </si>
  <si>
    <t xml:space="preserve">Supply craft · Unregistered</t>
  </si>
  <si>
    <t xml:space="preserve">RJ021</t>
  </si>
  <si>
    <t xml:space="preserve">Kondapalli Bommalu</t>
  </si>
  <si>
    <t xml:space="preserve">కొండపల్లి బొమ్మలు</t>
  </si>
  <si>
    <t xml:space="preserve">NTR (Kondapalli)</t>
  </si>
  <si>
    <t xml:space="preserve">Aryakshatriya (Nakarshalu) carver families of Kondapalli village</t>
  </si>
  <si>
    <t xml:space="preserve">Soft tella poniki wood carved in parts rather than turned, joined with makku — a paste of tamarind seed powder and sawdust — and then painted. The subjects are a catalogue of village and court life: the Dasavataram set, the bullock cart, the palanquin, the vegetable seller, the caparisoned elephant. Enamel has displaced most of the vegetable colour. An experience centre is being built at the village, which is the first substantial institutional support the craft has had.</t>
  </si>
  <si>
    <t xml:space="preserve">GI 44 · Tella poniki</t>
  </si>
  <si>
    <t xml:space="preserve">44</t>
  </si>
  <si>
    <t xml:space="preserve">RJ022</t>
  </si>
  <si>
    <t xml:space="preserve">Mangalagiri Saree and Fabric</t>
  </si>
  <si>
    <t xml:space="preserve">మంగళగిరి చీర</t>
  </si>
  <si>
    <t xml:space="preserve">Guntur (Mangalagiri)</t>
  </si>
  <si>
    <t xml:space="preserve">Weaver households of Mangalagiri town</t>
  </si>
  <si>
    <t xml:space="preserve">Tightly woven cotton with no gaps in the body and a zari border worked in the Nizam style, traditionally finished without any stitching on the loom side. The weave is tied to the Narasimha temple above the town, which has taken its cloth for generations. It is one of the few Andhra weaves with a steady urban market, and still losing looms to powerloom imitation.</t>
  </si>
  <si>
    <t xml:space="preserve">GI 198 · Nizam border</t>
  </si>
  <si>
    <t xml:space="preserve">198</t>
  </si>
  <si>
    <t xml:space="preserve">RJ023</t>
  </si>
  <si>
    <t xml:space="preserve">Durgi Stone Carving</t>
  </si>
  <si>
    <t xml:space="preserve">దుర్గి శిల్పం</t>
  </si>
  <si>
    <t xml:space="preserve">Palnadu (Durgi)</t>
  </si>
  <si>
    <t xml:space="preserve">Carver families of Durgi village</t>
  </si>
  <si>
    <t xml:space="preserve">A soft, faintly glittering limestone that can be worked with hand tools and hardens on exposure — the same stone family that built Amaravati's railings in the second century. Deities, lamps, pillars and lattice are cut from it. Registered in 2014, and among the smallest clusters in this volume: a single village, a single quarry belt, and no succession.</t>
  </si>
  <si>
    <t xml:space="preserve">GI 481 · Soft limestone</t>
  </si>
  <si>
    <t xml:space="preserve">481</t>
  </si>
  <si>
    <t xml:space="preserve">RJ024</t>
  </si>
  <si>
    <t xml:space="preserve">Chirala Kuppadam Handloom</t>
  </si>
  <si>
    <t xml:space="preserve">చీరాల చేనేత</t>
  </si>
  <si>
    <t xml:space="preserve">Bapatla (Chirala · Vetapalem)</t>
  </si>
  <si>
    <t xml:space="preserve">Weaver households of the Chirala belt, many now on powerlooms</t>
  </si>
  <si>
    <t xml:space="preserve">Kuppadam, or korvai, is an interlocked border: body and border are woven in different yarns and locked together at the join rather than woven continuously. Chirala has done it at scale for a century. Active handlooms in the town fell from about eleven thousand in 2014 to seven and a half thousand. Nine weaver suicides have been reported here by weavers' associations in that period. It holds no geographical indication while four weaves within two hours of it do.</t>
  </si>
  <si>
    <t xml:space="preserve">11,000 looms to 7,500 · No GI</t>
  </si>
  <si>
    <t xml:space="preserve">RJ025</t>
  </si>
  <si>
    <t xml:space="preserve">Amaravati Limestone Carving</t>
  </si>
  <si>
    <t xml:space="preserve">అమరావతి శిల్పం</t>
  </si>
  <si>
    <t xml:space="preserve">Palnadu (Amaravati · Macherla)</t>
  </si>
  <si>
    <t xml:space="preserve">No continuing hereditary workshop confirmed at the site</t>
  </si>
  <si>
    <t xml:space="preserve">The Amaravati stupa railings are among the finest stone relief made anywhere in the ancient world, and the limestone they were cut from is still quarried twenty kilometres away. Whether any continuing carving tradition links the two is exactly the sort of claim this series will not make without a field visit.</t>
  </si>
  <si>
    <t xml:space="preserve">Field-check · Conservation only</t>
  </si>
  <si>
    <t xml:space="preserve">RJ026</t>
  </si>
  <si>
    <t xml:space="preserve">Kuchipudi Costume and Ornament</t>
  </si>
  <si>
    <t xml:space="preserve">కూచిపూడి ఆభరణాలు</t>
  </si>
  <si>
    <t xml:space="preserve">Krishna (Kuchipudi · Movva)</t>
  </si>
  <si>
    <t xml:space="preserve">Costume makers and ornament makers serving the dance schools</t>
  </si>
  <si>
    <t xml:space="preserve">The pleated costume, the gilded light-wood jewellery, the headpiece and the brass plate danced on — all made to a fixed specification for one village's dance form and the schools that carry it worldwide. A performance-supply craft that no handicraft register has a category for.</t>
  </si>
  <si>
    <t xml:space="preserve">Field-check · Performance supply</t>
  </si>
  <si>
    <t xml:space="preserve">RJ027</t>
  </si>
  <si>
    <t xml:space="preserve">Srikalahasti Kalamkari</t>
  </si>
  <si>
    <t xml:space="preserve">శ్రీకాళహస్తి కలంకారీ</t>
  </si>
  <si>
    <t xml:space="preserve">Tirupati (Srikalahasti)</t>
  </si>
  <si>
    <t xml:space="preserve">Painter families of Srikalahasti town, with a strong teaching line</t>
  </si>
  <si>
    <t xml:space="preserve">The drawn half of Kalamkari, and a wholly different craft from the Pedana block work. The kalam is a bamboo or date-palm stick bound with a bundle of hair that holds the dye and releases it under finger pressure. Cloth is steeped in myrobalan and buffalo milk; the outline is drawn in fermented iron, reds come up in alizarin, indigo is reached under wax resist, and the cloth is washed in running water between stages — twenty-three stages in all, with no synthetic colour anywhere. It was temple work: chariot banners, backdrops, the Ramayana and the Mahabharata read off the cloth. Kamaladevi Chattopadhyay's interest in the 1950s is a large part of why it is still here.</t>
  </si>
  <si>
    <t xml:space="preserve">GI 28 · 23 stages</t>
  </si>
  <si>
    <t xml:space="preserve">28</t>
  </si>
  <si>
    <t xml:space="preserve">RJ028</t>
  </si>
  <si>
    <t xml:space="preserve">Venkatagiri Saree</t>
  </si>
  <si>
    <t xml:space="preserve">వెంకటగిరి చీర</t>
  </si>
  <si>
    <t xml:space="preserve">Tirupati (Venkatagiri)</t>
  </si>
  <si>
    <t xml:space="preserve">Weaver households of Venkatagiri town</t>
  </si>
  <si>
    <t xml:space="preserve">Very fine cotton — counts that make the cloth almost transparent — with jamdani-style zari butta laid in by hand, woven under the patronage of the Venkatagiri zamindars from the eighteenth century. The weave is lighter and plainer than anything else in this volume, which is its whole point, and the skill it depends on is the handling of a thread fine enough to break under a careless beat.</t>
  </si>
  <si>
    <t xml:space="preserve">GI 189 · Fine count cotton</t>
  </si>
  <si>
    <t xml:space="preserve">189</t>
  </si>
  <si>
    <t xml:space="preserve">RJ029</t>
  </si>
  <si>
    <t xml:space="preserve">Udayagiri Wooden Cutlery</t>
  </si>
  <si>
    <t xml:space="preserve">ఉదయగిరి కత్తిపీట</t>
  </si>
  <si>
    <t xml:space="preserve">SPSR Nellore (Udayagiri)</t>
  </si>
  <si>
    <t xml:space="preserve">A small number of carving households at Udayagiri</t>
  </si>
  <si>
    <t xml:space="preserve">Spoons, ladles, forks, knives and the folded cutlery sets carved from nardi and other local hardwoods — a craft said to have come in with the Vijayanagara and Golconda garrisons at the fort above the town, and made nowhere else in India in this form. Registered in 2015. The cluster is very small and the wood supply is the binding constraint.</t>
  </si>
  <si>
    <t xml:space="preserve">GI 522 · Nardi wood</t>
  </si>
  <si>
    <t xml:space="preserve">522</t>
  </si>
  <si>
    <t xml:space="preserve">RJ030</t>
  </si>
  <si>
    <t xml:space="preserve">Markapur Slate and Stone</t>
  </si>
  <si>
    <t xml:space="preserve">మార్కాపురం బండలు</t>
  </si>
  <si>
    <t xml:space="preserve">Prakasam (Markapur · Chimakurthy)</t>
  </si>
  <si>
    <t xml:space="preserve">Quarry cutters and dressers; largely wage labour</t>
  </si>
  <si>
    <t xml:space="preserve">Markapur slate roofed and floored much of the southern Deccan, and Chimakurthy's black galaxy granite is exported worldwide. The craft content sits in the reading of the bed and the dressing of the slab rather than in ornament, which is why it never enters a handicraft register — and why it is the one stone trade in this volume that is not shrinking.</t>
  </si>
  <si>
    <t xml:space="preserve">Quarry trade</t>
  </si>
  <si>
    <t xml:space="preserve">RJ031</t>
  </si>
  <si>
    <t xml:space="preserve">Nellore Palmyra Mat Weaving</t>
  </si>
  <si>
    <t xml:space="preserve">తాటాకు చాపలు</t>
  </si>
  <si>
    <t xml:space="preserve">SPSR Nellore · Prakasam</t>
  </si>
  <si>
    <t xml:space="preserve">Rural households, largely women</t>
  </si>
  <si>
    <t xml:space="preserve">Sleeping mats, grain covers and baskets plaited from palmyra and date leaf across the dry southern coast. Entirely a use-craft, entirely uncounted, and named here so that it is at least on a list before it is not.</t>
  </si>
  <si>
    <t xml:space="preserve">RJ032</t>
  </si>
  <si>
    <t xml:space="preserve">Tirumala Temple Woodwork</t>
  </si>
  <si>
    <t xml:space="preserve">ఆలయ కొయ్య పని</t>
  </si>
  <si>
    <t xml:space="preserve">Tirupati (Tirumala · Srikalahasti)</t>
  </si>
  <si>
    <t xml:space="preserve">Carpenters and carvers working to temple commission</t>
  </si>
  <si>
    <t xml:space="preserve">Temple chariots, doors, palanquins and the ritual furniture of the busiest pilgrimage complex in the world. Demand here is unusually secure, which makes it the clearest example in Andhra of a craft held up by an institution rather than a market — and a plausible model for others, if anyone chose to use it that way.</t>
  </si>
  <si>
    <t xml:space="preserve">Ritual demand</t>
  </si>
  <si>
    <t xml:space="preserve">RJ033</t>
  </si>
  <si>
    <t xml:space="preserve">Prakasam Kalamkari Dye Printing</t>
  </si>
  <si>
    <t xml:space="preserve">అద్దకం</t>
  </si>
  <si>
    <t xml:space="preserve">Prakasam (Ongole belt) · Bapatla</t>
  </si>
  <si>
    <t xml:space="preserve">No active unit confirmed</t>
  </si>
  <si>
    <t xml:space="preserve">The southern coast printed cotton for the Coromandel trade alongside Machilipatnam, and the dye yards are recorded in eighteenth-century company accounts. Listed as a named gap: whether any working printing unit survives between Ongole and Chirala has not been established.</t>
  </si>
  <si>
    <t xml:space="preserve">Field-check · Possibly extinct</t>
  </si>
  <si>
    <t xml:space="preserve">RJ034</t>
  </si>
  <si>
    <t xml:space="preserve">Dharmavaram Pattu Saree</t>
  </si>
  <si>
    <t xml:space="preserve">ధర్మవరం పట్టు</t>
  </si>
  <si>
    <t xml:space="preserve">Sri Sathya Sai (Dharmavaram)</t>
  </si>
  <si>
    <t xml:space="preserve">Weaver households of Dharmavaram town, the largest silk cluster in the state</t>
  </si>
  <si>
    <t xml:space="preserve">Heavy mulberry silk with a broad gold brocade pallu and contrast border, woven in two ways the town distinguishes clearly: kuttu, the slow interlocked border, and lattu, the faster version. Dharmavaram is the biggest silk handloom concentration in Andhra and also the town where weavers' associations have reported more weaver suicides than anywhere else in the two Telugu states — fourteen in the period covered by one such count. The pressures named are yarn prices, the hank yarn obligation going unmet, and five per cent GST on both yarn and cloth.</t>
  </si>
  <si>
    <t xml:space="preserve">GI 215 · Kuttu and Lattu</t>
  </si>
  <si>
    <t xml:space="preserve">215</t>
  </si>
  <si>
    <t xml:space="preserve">RJ035</t>
  </si>
  <si>
    <t xml:space="preserve">Tholu Bommalata Leather Puppets</t>
  </si>
  <si>
    <t xml:space="preserve">తోలు బొమ్మలాట</t>
  </si>
  <si>
    <t xml:space="preserve">Anantapur (Nimmalakunta) · Chittoor · Annamayya</t>
  </si>
  <si>
    <t xml:space="preserve">The Chitrakara community at Nimmalakunta, about sixty families</t>
  </si>
  <si>
    <t xml:space="preserve">Goat and sheep hide soaked, scraped, cured in myrobalan and dried to translucency, then drawn freehand, outlined, grooved and perforated so the lamp behind throws the ornament as light rather than shadow. Limbs are stitched separately so they articulate. Figures run to six and seven feet. The night-long performances the puppets were made for have very largely stopped, and the craft has moved to lampshades, wall panels and partitions — the object survives, the play mostly does not. D. Chalapathi Rao received a Padma Shri in 2020.</t>
  </si>
  <si>
    <t xml:space="preserve">GI 107 · ~60 families</t>
  </si>
  <si>
    <t xml:space="preserve">107</t>
  </si>
  <si>
    <t xml:space="preserve">RJ036</t>
  </si>
  <si>
    <t xml:space="preserve">Allagadda Stone Carving</t>
  </si>
  <si>
    <t xml:space="preserve">ఆళ్లగడ్డ శిల్పం</t>
  </si>
  <si>
    <t xml:space="preserve">Nandyal (Allagadda)</t>
  </si>
  <si>
    <t xml:space="preserve">Vishwakarma sculptor families of the Allagadda belt</t>
  </si>
  <si>
    <t xml:space="preserve">Temple images cut to Shilpa Shastra proportion in local soft stone, supplying new temple construction across south India and the diaspora. Registered in 2015 alongside Udayagiri. Where Durgi is one village with no succession, Allagadda is a working trade with order books — the difference between the two is worth a study in itself.</t>
  </si>
  <si>
    <t xml:space="preserve">GI 524 · Temple images</t>
  </si>
  <si>
    <t xml:space="preserve">524</t>
  </si>
  <si>
    <t xml:space="preserve">RJ037</t>
  </si>
  <si>
    <t xml:space="preserve">Kadapa Black Limestone</t>
  </si>
  <si>
    <t xml:space="preserve">కడప నల్లరాయి</t>
  </si>
  <si>
    <t xml:space="preserve">YSR Kadapa (Yerraguntla · Jammalamadugu) · Nandyal</t>
  </si>
  <si>
    <t xml:space="preserve">Quarry and polishing units; largely wage labour with skilled dressers</t>
  </si>
  <si>
    <t xml:space="preserve">The dense black slab that floors temples, kitchens and courtyards across south India is named after this district and quarried in it. It carries the place name in every hardware shop in the country and holds no geographical indication, which makes it the largest unprotected place-named product in this volume.</t>
  </si>
  <si>
    <t xml:space="preserve">No GI · Named after the place</t>
  </si>
  <si>
    <t xml:space="preserve">RJ038</t>
  </si>
  <si>
    <t xml:space="preserve">Yemmiganur Handloom</t>
  </si>
  <si>
    <t xml:space="preserve">ఎమ్మిగనూరు చేనేత</t>
  </si>
  <si>
    <t xml:space="preserve">Kurnool (Yemmiganur · Adoni)</t>
  </si>
  <si>
    <t xml:space="preserve">Weaver households under one of the oldest weavers' cooperative societies in the state</t>
  </si>
  <si>
    <t xml:space="preserve">Coarse and medium cotton — dhotis, towels, furnishing — woven in a town whose cooperative has been running since the 1940s and is one of the few in Andhra that has not been wound up or run by officials. Yemmiganur is in this volume less for the cloth than for the institution: it is the counter-example to the cooperatives that stopped holding elections.</t>
  </si>
  <si>
    <t xml:space="preserve">Cooperative belt</t>
  </si>
  <si>
    <t xml:space="preserve">RJ039</t>
  </si>
  <si>
    <t xml:space="preserve">Proddatur Gold Work</t>
  </si>
  <si>
    <t xml:space="preserve">ప్రొద్దుటూరు బంగారు పని</t>
  </si>
  <si>
    <t xml:space="preserve">YSR Kadapa (Proddatur)</t>
  </si>
  <si>
    <t xml:space="preserve">Goldsmith workshops concentrated in the town's bullion market</t>
  </si>
  <si>
    <t xml:space="preserve">Proddatur is one of the largest gold trading and working towns in south India, with workshop benches behind the market street doing setting, chain and temple jewellery to order. It is a commercially healthy metal craft in a distressed district, and it is invisible to handicraft policy because it is classified as bullion trade.</t>
  </si>
  <si>
    <t xml:space="preserve">Trade town</t>
  </si>
  <si>
    <t xml:space="preserve">RJ040</t>
  </si>
  <si>
    <t xml:space="preserve">Sugali Thanda Embroidery</t>
  </si>
  <si>
    <t xml:space="preserve">సుగాలి కుట్టు</t>
  </si>
  <si>
    <t xml:space="preserve">Anantapur · Kurnool · Nandyal (thandas)</t>
  </si>
  <si>
    <t xml:space="preserve">Sugali (Lambani · Banjara) women in the hamlet settlements</t>
  </si>
  <si>
    <t xml:space="preserve">Mirror, cowrie, coin and dense counted stitch on pieced grounds, worked by women of the same carrying community whose Karnataka relatives at Sandur hold a geographical indication for the identical craft. On this side of the border there is no registration, no kendra and no organised buyer, which is a clean demonstration of what the institution rather than the tradition is worth.</t>
  </si>
  <si>
    <t xml:space="preserve">Lambani tradition</t>
  </si>
  <si>
    <t xml:space="preserve">RJ041</t>
  </si>
  <si>
    <t xml:space="preserve">Madanapalle Handloom</t>
  </si>
  <si>
    <t xml:space="preserve">మదనపల్లె చేనేత</t>
  </si>
  <si>
    <t xml:space="preserve">Annamayya (Madanapalle) · Chittoor</t>
  </si>
  <si>
    <t xml:space="preserve">Weaver households of the Madanapalle belt</t>
  </si>
  <si>
    <t xml:space="preserve">A cotton and silk weaving town on the Karnataka border that has lost most of its loom base to powerloom and to migration. Six weaver suicides here are among the figures cited by weavers' associations for the two Telugu states. Listed with Chirala and Dharmavaram so that the three sit together on one page rather than scattered.</t>
  </si>
  <si>
    <t xml:space="preserve">Six suicides reported</t>
  </si>
  <si>
    <t xml:space="preserve">RJ042</t>
  </si>
  <si>
    <t xml:space="preserve">Chenchu Forest Craft</t>
  </si>
  <si>
    <t xml:space="preserve">చెంచు అటవీ పని</t>
  </si>
  <si>
    <t xml:space="preserve">Nandyal (Nallamala) · Prakasam</t>
  </si>
  <si>
    <t xml:space="preserve">Chenchu households of the Nallamala forest</t>
  </si>
  <si>
    <t xml:space="preserve">Bamboo and cane basketry, bow and arrow making, leaf and fibre work by a particularly vulnerable tribal group whose settlements sit inside a tiger reserve. Access rules, relocation and a shrinking forest base bear on this craft more directly than any market does. Almost nothing about it has been recorded as craft.</t>
  </si>
  <si>
    <t xml:space="preserve">Field-check · PVTG</t>
  </si>
  <si>
    <t xml:space="preserve">RJ043</t>
  </si>
  <si>
    <t xml:space="preserve">Rayalaseema Leather Footwear</t>
  </si>
  <si>
    <t xml:space="preserve">చెప్పుల తయారీ</t>
  </si>
  <si>
    <t xml:space="preserve">Kurnool (Adoni · Yemmiganur) · Anantapur</t>
  </si>
  <si>
    <t xml:space="preserve">Madiga tanning and stitching households</t>
  </si>
  <si>
    <t xml:space="preserve">Vegetable-tanned hide cut and stitched into the heavy field sandal of the dry plateau. The tanning end of the trade has largely collapsed under environmental regulation and cheap chrome leather; what remains of the stitching is undocumented.</t>
  </si>
  <si>
    <t xml:space="preserve">ADD NEW ENTRIES BELOW — one craft per row, same format</t>
  </si>
  <si>
    <t xml:space="preserve">RJ044</t>
  </si>
  <si>
    <t xml:space="preserve">Example: Sirohi wood carving</t>
  </si>
  <si>
    <t xml:space="preserve">काष्ठ शिल्प</t>
  </si>
  <si>
    <t xml:space="preserve">Jodhpur Division</t>
  </si>
  <si>
    <t xml:space="preserve">Sirohi</t>
  </si>
  <si>
    <t xml:space="preserve">Suthar carpenter families</t>
  </si>
  <si>
    <t xml:space="preserve">One paragraph: material, technique, use, and what is changing.</t>
  </si>
  <si>
    <t xml:space="preserve">Surveyor name, date, village</t>
  </si>
  <si>
    <t xml:space="preserve">App. no.</t>
  </si>
  <si>
    <t xml:space="preserve">Geographical indication</t>
  </si>
  <si>
    <t xml:space="preserve">Place</t>
  </si>
  <si>
    <t xml:space="preserve">Registered</t>
  </si>
  <si>
    <t xml:space="preserve">Class</t>
  </si>
  <si>
    <t xml:space="preserve">Scope</t>
  </si>
  <si>
    <t xml:space="preserve">Notes</t>
  </si>
  <si>
    <t xml:space="preserve">Srikalahasti, Tirupati</t>
  </si>
  <si>
    <t xml:space="preserve">16.03.2005</t>
  </si>
  <si>
    <t xml:space="preserve">Painting</t>
  </si>
  <si>
    <t xml:space="preserve">Andhra Pradesh</t>
  </si>
  <si>
    <t xml:space="preserve">Kondapalli, NTR</t>
  </si>
  <si>
    <t xml:space="preserve">10.11.2005</t>
  </si>
  <si>
    <t xml:space="preserve">Wood</t>
  </si>
  <si>
    <t xml:space="preserve">Budithi Bell &amp; Brass Metal Craft</t>
  </si>
  <si>
    <t xml:space="preserve">Budithi, Srikakulam</t>
  </si>
  <si>
    <t xml:space="preserve">16.04.2007</t>
  </si>
  <si>
    <t xml:space="preserve">Metal</t>
  </si>
  <si>
    <t xml:space="preserve">Pedana · Machilipatnam, Krishna</t>
  </si>
  <si>
    <t xml:space="preserve">Print</t>
  </si>
  <si>
    <t xml:space="preserve">Andhra Pradesh Leather Puppetry</t>
  </si>
  <si>
    <t xml:space="preserve">Nimmalakunta, Anantapur</t>
  </si>
  <si>
    <t xml:space="preserve">01.08.2007</t>
  </si>
  <si>
    <t xml:space="preserve">Leather</t>
  </si>
  <si>
    <t xml:space="preserve">Uppada Jamdani Sarees</t>
  </si>
  <si>
    <t xml:space="preserve">Uppada, Kakinada</t>
  </si>
  <si>
    <t xml:space="preserve">10.04.2008</t>
  </si>
  <si>
    <t xml:space="preserve">Textile</t>
  </si>
  <si>
    <t xml:space="preserve">Venkatagiri Sarees</t>
  </si>
  <si>
    <t xml:space="preserve">Venkatagiri, Tirupati</t>
  </si>
  <si>
    <t xml:space="preserve">13.11.2009</t>
  </si>
  <si>
    <t xml:space="preserve">Mangalagiri Sarees and Fabrics</t>
  </si>
  <si>
    <t xml:space="preserve">Mangalagiri, Guntur</t>
  </si>
  <si>
    <t xml:space="preserve">26.02.2010</t>
  </si>
  <si>
    <t xml:space="preserve">Bobbili · Gollapalli, Vizianagaram</t>
  </si>
  <si>
    <t xml:space="preserve">24.03.2010</t>
  </si>
  <si>
    <t xml:space="preserve">Sound</t>
  </si>
  <si>
    <t xml:space="preserve">Dharmavaram Pattu Sarees and Paavadas</t>
  </si>
  <si>
    <t xml:space="preserve">Dharmavaram, Sri Sathya Sai</t>
  </si>
  <si>
    <t xml:space="preserve">02.08.2010</t>
  </si>
  <si>
    <t xml:space="preserve">Durgi Stone Carvings</t>
  </si>
  <si>
    <t xml:space="preserve">Durgi, Palnadu</t>
  </si>
  <si>
    <t xml:space="preserve">01.05.2014</t>
  </si>
  <si>
    <t xml:space="preserve">Stone</t>
  </si>
  <si>
    <t xml:space="preserve">Etikoppaka, Anakapalli</t>
  </si>
  <si>
    <t xml:space="preserve">Udayagiri, SPSR Nellore</t>
  </si>
  <si>
    <t xml:space="preserve">06.03.2015</t>
  </si>
  <si>
    <t xml:space="preserve">Allagadda, Nandyal</t>
  </si>
  <si>
    <t xml:space="preserve">Narasapur Crochet Lace Products</t>
  </si>
  <si>
    <t xml:space="preserve">Narsapur · Palakollu, West Godavari</t>
  </si>
  <si>
    <t xml:space="preserve">12.10.2020</t>
  </si>
  <si>
    <t xml:space="preserve">Needle</t>
  </si>
  <si>
    <t xml:space="preserve">Ponduru, Srikakulam</t>
  </si>
  <si>
    <t xml:space="preserve">31.01.2023</t>
  </si>
  <si>
    <t xml:space="preserve">Registered in other classes</t>
  </si>
  <si>
    <t xml:space="preserve">121</t>
  </si>
  <si>
    <t xml:space="preserve">Tirupathi Laddu</t>
  </si>
  <si>
    <t xml:space="preserve">Tirumala, Tirupati · filed 2008</t>
  </si>
  <si>
    <t xml:space="preserve">Food stuff</t>
  </si>
  <si>
    <t xml:space="preserve">143</t>
  </si>
  <si>
    <t xml:space="preserve">Guntur Sannam Chilli</t>
  </si>
  <si>
    <t xml:space="preserve">Guntur · Palnadu · filed 2008</t>
  </si>
  <si>
    <t xml:space="preserve">Agricultural</t>
  </si>
  <si>
    <t xml:space="preserve">241</t>
  </si>
  <si>
    <t xml:space="preserve">Banaganapalle Mangoes</t>
  </si>
  <si>
    <t xml:space="preserve">Nandyal · shared with Telangana · filed 2011</t>
  </si>
  <si>
    <t xml:space="preserve">433</t>
  </si>
  <si>
    <t xml:space="preserve">Bandar Laddu</t>
  </si>
  <si>
    <t xml:space="preserve">Machilipatnam, Krishna · filed 2013</t>
  </si>
  <si>
    <t xml:space="preserve">607</t>
  </si>
  <si>
    <t xml:space="preserve">Araku Valley Arabica Coffee</t>
  </si>
  <si>
    <t xml:space="preserve">Alluri Sitharama Raju · shared with Odisha · filed 2018</t>
  </si>
  <si>
    <t xml:space="preserve">804</t>
  </si>
  <si>
    <t xml:space="preserve">Atreyapuram Pootharekulu</t>
  </si>
  <si>
    <t xml:space="preserve">Atreyapuram, Konaseema · filed 2021</t>
  </si>
  <si>
    <t xml:space="preserve">Significant crafts with no protection</t>
  </si>
  <si>
    <t xml:space="preserve">—</t>
  </si>
  <si>
    <t xml:space="preserve">Eluru woollen pile carpet</t>
  </si>
  <si>
    <t xml:space="preserve">The Deccan pile rug, woven at Eluru for three centuries and now reduced to a handful of looms. A described technique and a defined town, and no filing.</t>
  </si>
  <si>
    <t xml:space="preserve">Handicraft</t>
  </si>
  <si>
    <t xml:space="preserve">None</t>
  </si>
  <si>
    <t xml:space="preserve">Unprotected</t>
  </si>
  <si>
    <t xml:space="preserve">Bheemili bobbin lace</t>
  </si>
  <si>
    <t xml:space="preserve">Bheemunipatnam, Visakhapatnam</t>
  </si>
  <si>
    <t xml:space="preserve">Dutch-era bobbin lace, taught on this coast from the seventeenth century and distinct from the Narsapur crochet that is registered.</t>
  </si>
  <si>
    <t xml:space="preserve">Chirala Kuppadam handloom</t>
  </si>
  <si>
    <t xml:space="preserve">Chirala, Bapatla</t>
  </si>
  <si>
    <t xml:space="preserve">A named interlocked-border weave in a town whose active looms fell from about 11,000 in 2014 to 7,500. Unregistered while four neighbouring weaves are not.</t>
  </si>
  <si>
    <t xml:space="preserve">Pedana printing block carving</t>
  </si>
  <si>
    <t xml:space="preserve">Pedana, Krishna</t>
  </si>
  <si>
    <t xml:space="preserve">The carved teak blocks that make Machilipatnam Kalamkari possible. The printed cloth holds a GI; the block that prints it holds nothing.</t>
  </si>
  <si>
    <t xml:space="preserve">Agency bamboo, cane and siali fibre</t>
  </si>
  <si>
    <t xml:space="preserve">The basket, trap and leaf craft of the Konda Dora, Bagata, Valmiki and Savara households. Made for use, never sold at scale, and in no register.</t>
  </si>
  <si>
    <t xml:space="preserve">Kadapa black limestone carving</t>
  </si>
  <si>
    <t xml:space="preserve">YSR Kadapa · Nandyal</t>
  </si>
  <si>
    <t xml:space="preserve">The polished black slab used for flooring, idols and temple work across south India. Quarried and dressed here, named after here, and unprotected.</t>
  </si>
  <si>
    <t xml:space="preserve">Source: Geographical Indications Registry, Chennai, and published state registration lists. A dash means no application number is published for that entry.</t>
  </si>
  <si>
    <t xml:space="preserve">District</t>
  </si>
  <si>
    <t xml:space="preserve">Entries in this edition</t>
  </si>
  <si>
    <t xml:space="preserve">Field-check entries</t>
  </si>
  <si>
    <t xml:space="preserve">Survey priority</t>
  </si>
  <si>
    <t xml:space="preserve">Assigned to</t>
  </si>
  <si>
    <t xml:space="preserve">Survey status</t>
  </si>
  <si>
    <t xml:space="preserve">East Godavari</t>
  </si>
  <si>
    <t xml:space="preserve">తూర్పు గోదావరి</t>
  </si>
  <si>
    <t xml:space="preserve">High</t>
  </si>
  <si>
    <t xml:space="preserve">Not started</t>
  </si>
  <si>
    <t xml:space="preserve">ఏలూరు</t>
  </si>
  <si>
    <t xml:space="preserve">Medium</t>
  </si>
  <si>
    <t xml:space="preserve">Kakinada</t>
  </si>
  <si>
    <t xml:space="preserve">కాకినాడ</t>
  </si>
  <si>
    <t xml:space="preserve">Konaseema</t>
  </si>
  <si>
    <t xml:space="preserve">కోనసీమ</t>
  </si>
  <si>
    <t xml:space="preserve">West Godavari</t>
  </si>
  <si>
    <t xml:space="preserve">పశ్చిమ గోదావరి</t>
  </si>
  <si>
    <t xml:space="preserve">Bapatla</t>
  </si>
  <si>
    <t xml:space="preserve">బాపట్ల</t>
  </si>
  <si>
    <t xml:space="preserve">Guntur</t>
  </si>
  <si>
    <t xml:space="preserve">గుంటూరు</t>
  </si>
  <si>
    <t xml:space="preserve">Krishna</t>
  </si>
  <si>
    <t xml:space="preserve">కృష్ణా</t>
  </si>
  <si>
    <t xml:space="preserve">NTR</t>
  </si>
  <si>
    <t xml:space="preserve">ఎన్టీఆర్</t>
  </si>
  <si>
    <t xml:space="preserve">Palnadu</t>
  </si>
  <si>
    <t xml:space="preserve">పల్నాడు</t>
  </si>
  <si>
    <t xml:space="preserve">Prakasam</t>
  </si>
  <si>
    <t xml:space="preserve">ప్రకాశం</t>
  </si>
  <si>
    <t xml:space="preserve">Low</t>
  </si>
  <si>
    <t xml:space="preserve">SPSR Nellore</t>
  </si>
  <si>
    <t xml:space="preserve">నెల్లూరు</t>
  </si>
  <si>
    <t xml:space="preserve">Tirupati</t>
  </si>
  <si>
    <t xml:space="preserve">తిరుపతి</t>
  </si>
  <si>
    <t xml:space="preserve">Anantapur</t>
  </si>
  <si>
    <t xml:space="preserve">అనంతపురం</t>
  </si>
  <si>
    <t xml:space="preserve">Annamayya</t>
  </si>
  <si>
    <t xml:space="preserve">అన్నమయ్య</t>
  </si>
  <si>
    <t xml:space="preserve">Chittoor</t>
  </si>
  <si>
    <t xml:space="preserve">చిత్తూరు</t>
  </si>
  <si>
    <t xml:space="preserve">Kurnool</t>
  </si>
  <si>
    <t xml:space="preserve">కర్నూలు</t>
  </si>
  <si>
    <t xml:space="preserve">Nandyal</t>
  </si>
  <si>
    <t xml:space="preserve">నంద్యాల</t>
  </si>
  <si>
    <t xml:space="preserve">Sri Sathya Sai</t>
  </si>
  <si>
    <t xml:space="preserve">శ్రీ సత్యసాయి</t>
  </si>
  <si>
    <t xml:space="preserve">YSR Kadapa</t>
  </si>
  <si>
    <t xml:space="preserve">కడప</t>
  </si>
  <si>
    <t xml:space="preserve">Alluri Sitharama Raju</t>
  </si>
  <si>
    <t xml:space="preserve">అల్లూరి సీతారామ రాజు</t>
  </si>
  <si>
    <t xml:space="preserve">Anakapalli</t>
  </si>
  <si>
    <t xml:space="preserve">అనకాపల్లి</t>
  </si>
  <si>
    <t xml:space="preserve">Parvathipuram Manyam</t>
  </si>
  <si>
    <t xml:space="preserve">పార్వతీపురం మన్యం</t>
  </si>
  <si>
    <t xml:space="preserve">Srikakulam</t>
  </si>
  <si>
    <t xml:space="preserve">శ్రీకాకుళం</t>
  </si>
  <si>
    <t xml:space="preserve">Visakhapatnam</t>
  </si>
  <si>
    <t xml:space="preserve">విశాఖపట్నం</t>
  </si>
  <si>
    <t xml:space="preserve">Vizianagaram</t>
  </si>
  <si>
    <t xml:space="preserve">విజయనగరం</t>
  </si>
  <si>
    <t xml:space="preserve">TOTAL</t>
  </si>
  <si>
    <t xml:space="preserve">Survey priority is set from entry count alone: High = 1 or fewer entries recorded. A low count usually means thin documentation, not thin craft.</t>
  </si>
</sst>
</file>

<file path=xl/styles.xml><?xml version="1.0" encoding="utf-8"?>
<styleSheet xmlns="http://schemas.openxmlformats.org/spreadsheetml/2006/main">
  <numFmts count="1">
    <numFmt numFmtId="164" formatCode="General"/>
  </numFmts>
  <fonts count="14">
    <font>
      <sz val="11"/>
      <color theme="1"/>
      <name val="Calibri"/>
      <family val="2"/>
      <charset val="1"/>
    </font>
    <font>
      <sz val="10"/>
      <name val="Arial"/>
      <family val="0"/>
    </font>
    <font>
      <sz val="10"/>
      <name val="Arial"/>
      <family val="0"/>
    </font>
    <font>
      <sz val="10"/>
      <name val="Arial"/>
      <family val="0"/>
    </font>
    <font>
      <b val="true"/>
      <sz val="15"/>
      <name val="Arial"/>
      <family val="0"/>
      <charset val="1"/>
    </font>
    <font>
      <i val="true"/>
      <sz val="10"/>
      <color rgb="FF606060"/>
      <name val="Arial"/>
      <family val="0"/>
      <charset val="1"/>
    </font>
    <font>
      <b val="true"/>
      <sz val="11"/>
      <name val="Arial"/>
      <family val="0"/>
      <charset val="1"/>
    </font>
    <font>
      <b val="true"/>
      <sz val="10"/>
      <name val="Arial"/>
      <family val="0"/>
      <charset val="1"/>
    </font>
    <font>
      <sz val="10"/>
      <name val="Arial"/>
      <family val="0"/>
      <charset val="1"/>
    </font>
    <font>
      <i val="true"/>
      <sz val="9"/>
      <color rgb="FF606060"/>
      <name val="Arial"/>
      <family val="0"/>
      <charset val="1"/>
    </font>
    <font>
      <b val="true"/>
      <sz val="10"/>
      <color rgb="FFFFFFFF"/>
      <name val="Arial"/>
      <family val="0"/>
      <charset val="1"/>
    </font>
    <font>
      <b val="true"/>
      <sz val="10"/>
      <color rgb="FF8A6A1F"/>
      <name val="Arial"/>
      <family val="0"/>
      <charset val="1"/>
    </font>
    <font>
      <b val="true"/>
      <sz val="10"/>
      <color rgb="FF8B3534"/>
      <name val="Arial"/>
      <family val="0"/>
      <charset val="1"/>
    </font>
    <font>
      <i val="true"/>
      <sz val="10"/>
      <color rgb="FF808080"/>
      <name val="Arial"/>
      <family val="0"/>
      <charset val="1"/>
    </font>
  </fonts>
  <fills count="4">
    <fill>
      <patternFill patternType="none"/>
    </fill>
    <fill>
      <patternFill patternType="gray125"/>
    </fill>
    <fill>
      <patternFill patternType="solid">
        <fgColor rgb="FF14130F"/>
        <bgColor rgb="FF000000"/>
      </patternFill>
    </fill>
    <fill>
      <patternFill patternType="solid">
        <fgColor rgb="FFFFF3CD"/>
        <bgColor rgb="FFFFFFFF"/>
      </patternFill>
    </fill>
  </fills>
  <borders count="2">
    <border diagonalUp="false" diagonalDown="false">
      <left/>
      <right/>
      <top/>
      <bottom/>
      <diagonal/>
    </border>
    <border diagonalUp="false" diagonalDown="false">
      <left style="thin">
        <color rgb="FFBFB9A8"/>
      </left>
      <right style="thin">
        <color rgb="FFBFB9A8"/>
      </right>
      <top style="thin">
        <color rgb="FFBFB9A8"/>
      </top>
      <bottom style="thin">
        <color rgb="FFBFB9A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2" borderId="1" xfId="0" applyFont="true" applyBorder="true" applyAlignment="true" applyProtection="false">
      <alignment horizontal="general" vertical="center" textRotation="0" wrapText="true" indent="0" shrinkToFit="false"/>
      <protection locked="true" hidden="false"/>
    </xf>
    <xf numFmtId="164" fontId="8" fillId="0" borderId="1" xfId="0" applyFont="true" applyBorder="true" applyAlignment="true" applyProtection="false">
      <alignment horizontal="general" vertical="top" textRotation="0" wrapText="fals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11" fillId="3" borderId="1" xfId="0" applyFont="true" applyBorder="true" applyAlignment="true" applyProtection="false">
      <alignment horizontal="general" vertical="top"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4" fontId="12" fillId="3"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ill>
        <patternFill patternType="solid">
          <fgColor rgb="FF14130F"/>
          <bgColor rgb="FF000000"/>
        </patternFill>
      </fill>
    </dxf>
    <dxf>
      <fill>
        <patternFill patternType="solid">
          <bgColor rgb="FF000000"/>
        </patternFill>
      </fill>
    </dxf>
    <dxf>
      <fill>
        <patternFill patternType="solid">
          <fgColor rgb="FFFFFFFF"/>
          <bgColor rgb="FF000000"/>
        </patternFill>
      </fill>
    </dxf>
    <dxf>
      <fill>
        <patternFill patternType="solid">
          <fgColor rgb="FFFFF3CD"/>
          <bgColor rgb="FF000000"/>
        </patternFill>
      </fill>
    </dxf>
    <dxf>
      <fill>
        <patternFill patternType="solid">
          <fgColor rgb="FF8A6A1F"/>
          <bgColor rgb="FF000000"/>
        </patternFill>
      </fill>
    </dxf>
    <dxf>
      <fill>
        <patternFill patternType="solid">
          <fgColor rgb="FF8B3534"/>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A6A1F"/>
      <rgbColor rgb="FF800080"/>
      <rgbColor rgb="FF008080"/>
      <rgbColor rgb="FFBFB9A8"/>
      <rgbColor rgb="FF808080"/>
      <rgbColor rgb="FF9999FF"/>
      <rgbColor rgb="FF8B3534"/>
      <rgbColor rgb="FFFFF3CD"/>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06060"/>
      <rgbColor rgb="FF969696"/>
      <rgbColor rgb="FF003366"/>
      <rgbColor rgb="FF339966"/>
      <rgbColor rgb="FF14130F"/>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4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16"/>
    <col collapsed="false" customWidth="true" hidden="false" outlineLevel="0" max="3" min="3" style="0" width="70"/>
  </cols>
  <sheetData>
    <row r="1" customFormat="false" ht="18.5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30" hidden="false" customHeight="true" outlineLevel="0" collapsed="false">
      <c r="A5" s="4" t="s">
        <v>3</v>
      </c>
      <c r="C5" s="5" t="s">
        <v>4</v>
      </c>
    </row>
    <row r="6" customFormat="false" ht="30" hidden="false" customHeight="true" outlineLevel="0" collapsed="false">
      <c r="A6" s="4" t="s">
        <v>5</v>
      </c>
      <c r="C6" s="5" t="s">
        <v>6</v>
      </c>
    </row>
    <row r="7" customFormat="false" ht="30" hidden="false" customHeight="true" outlineLevel="0" collapsed="false">
      <c r="A7" s="4" t="s">
        <v>7</v>
      </c>
      <c r="C7" s="5" t="s">
        <v>8</v>
      </c>
    </row>
    <row r="8" customFormat="false" ht="30" hidden="false" customHeight="true" outlineLevel="0" collapsed="false">
      <c r="A8" s="4" t="s">
        <v>9</v>
      </c>
      <c r="C8" s="5" t="s">
        <v>10</v>
      </c>
    </row>
    <row r="10" customFormat="false" ht="15" hidden="false" customHeight="false" outlineLevel="0" collapsed="false">
      <c r="A10" s="3" t="s">
        <v>9</v>
      </c>
    </row>
    <row r="11" customFormat="false" ht="15" hidden="false" customHeight="false" outlineLevel="0" collapsed="false">
      <c r="A11" s="6" t="s">
        <v>11</v>
      </c>
      <c r="B11" s="4" t="n">
        <f aca="false">COUNTA('Craft register'!B2:B44)</f>
        <v>43</v>
      </c>
    </row>
    <row r="12" customFormat="false" ht="15" hidden="false" customHeight="false" outlineLevel="0" collapsed="false">
      <c r="A12" s="6" t="s">
        <v>12</v>
      </c>
      <c r="B12" s="4" t="n">
        <f aca="false">COUNTIF('Craft register'!L2:L44,"Yes")</f>
        <v>12</v>
      </c>
    </row>
    <row r="13" customFormat="false" ht="15" hidden="false" customHeight="false" outlineLevel="0" collapsed="false">
      <c r="A13" s="6" t="s">
        <v>13</v>
      </c>
      <c r="B13" s="4" t="n">
        <f aca="false">COUNTIF('Craft register'!J2:J44,"&lt;&gt;")</f>
        <v>16</v>
      </c>
    </row>
    <row r="15" customFormat="false" ht="15" hidden="false" customHeight="false" outlineLevel="0" collapsed="false">
      <c r="A15" s="4" t="s">
        <v>14</v>
      </c>
    </row>
    <row r="16" customFormat="false" ht="15" hidden="false" customHeight="false" outlineLevel="0" collapsed="false">
      <c r="A16" s="6" t="s">
        <v>15</v>
      </c>
      <c r="B16" s="6" t="n">
        <f aca="false">COUNTIF('Craft register'!D2:D44,"Uttarandhra")</f>
        <v>11</v>
      </c>
    </row>
    <row r="17" customFormat="false" ht="15" hidden="false" customHeight="false" outlineLevel="0" collapsed="false">
      <c r="A17" s="6" t="s">
        <v>16</v>
      </c>
      <c r="B17" s="6" t="n">
        <f aca="false">COUNTIF('Craft register'!D2:D44,"The Godavari Delta")</f>
        <v>7</v>
      </c>
    </row>
    <row r="18" customFormat="false" ht="15" hidden="false" customHeight="false" outlineLevel="0" collapsed="false">
      <c r="A18" s="6" t="s">
        <v>17</v>
      </c>
      <c r="B18" s="6" t="n">
        <f aca="false">COUNTIF('Craft register'!D2:D44,"The Krishna Delta")</f>
        <v>8</v>
      </c>
    </row>
    <row r="19" customFormat="false" ht="15" hidden="false" customHeight="false" outlineLevel="0" collapsed="false">
      <c r="A19" s="6" t="s">
        <v>18</v>
      </c>
      <c r="B19" s="6" t="n">
        <f aca="false">COUNTIF('Craft register'!D2:D44,"The Southern Coast")</f>
        <v>7</v>
      </c>
    </row>
    <row r="20" customFormat="false" ht="15" hidden="false" customHeight="false" outlineLevel="0" collapsed="false">
      <c r="A20" s="6" t="s">
        <v>19</v>
      </c>
      <c r="B20" s="6" t="n">
        <f aca="false">COUNTIF('Craft register'!D2:D44,"Rayalaseema")</f>
        <v>10</v>
      </c>
    </row>
    <row r="22" customFormat="false" ht="15" hidden="false" customHeight="false" outlineLevel="0" collapsed="false">
      <c r="A22" s="4" t="s">
        <v>20</v>
      </c>
    </row>
    <row r="23" customFormat="false" ht="15" hidden="false" customHeight="false" outlineLevel="0" collapsed="false">
      <c r="A23" s="6" t="s">
        <v>21</v>
      </c>
      <c r="B23" s="6" t="n">
        <f aca="false">COUNTIF('Craft register'!K2:K44,"Thriving")</f>
        <v>0</v>
      </c>
    </row>
    <row r="24" customFormat="false" ht="15" hidden="false" customHeight="false" outlineLevel="0" collapsed="false">
      <c r="A24" s="6" t="s">
        <v>22</v>
      </c>
      <c r="B24" s="6" t="n">
        <f aca="false">COUNTIF('Craft register'!K2:K44,"Holding")</f>
        <v>9</v>
      </c>
    </row>
    <row r="25" customFormat="false" ht="15" hidden="false" customHeight="false" outlineLevel="0" collapsed="false">
      <c r="A25" s="6" t="s">
        <v>23</v>
      </c>
      <c r="B25" s="6" t="n">
        <f aca="false">COUNTIF('Craft register'!K2:K44,"At risk")</f>
        <v>24</v>
      </c>
    </row>
    <row r="26" customFormat="false" ht="15" hidden="false" customHeight="false" outlineLevel="0" collapsed="false">
      <c r="A26" s="6" t="s">
        <v>24</v>
      </c>
      <c r="B26" s="6" t="n">
        <f aca="false">COUNTIF('Craft register'!K2:K44,"Critical")</f>
        <v>10</v>
      </c>
    </row>
    <row r="28" customFormat="false" ht="15" hidden="false" customHeight="false" outlineLevel="0" collapsed="false">
      <c r="A28" s="4" t="s">
        <v>25</v>
      </c>
    </row>
    <row r="29" customFormat="false" ht="15" hidden="false" customHeight="false" outlineLevel="0" collapsed="false">
      <c r="A29" s="6" t="s">
        <v>26</v>
      </c>
      <c r="B29" s="6" t="n">
        <f aca="false">COUNTIF('Craft register'!F2:F44,"On the loom")</f>
        <v>8</v>
      </c>
    </row>
    <row r="30" customFormat="false" ht="15" hidden="false" customHeight="false" outlineLevel="0" collapsed="false">
      <c r="A30" s="6" t="s">
        <v>27</v>
      </c>
      <c r="B30" s="6" t="n">
        <f aca="false">COUNTIF('Craft register'!F2:F44,"With the needle")</f>
        <v>4</v>
      </c>
    </row>
    <row r="31" customFormat="false" ht="15" hidden="false" customHeight="false" outlineLevel="0" collapsed="false">
      <c r="A31" s="6" t="s">
        <v>28</v>
      </c>
      <c r="B31" s="6" t="n">
        <f aca="false">COUNTIF('Craft register'!F2:F44,"In metal")</f>
        <v>3</v>
      </c>
    </row>
    <row r="32" customFormat="false" ht="15" hidden="false" customHeight="false" outlineLevel="0" collapsed="false">
      <c r="A32" s="6" t="s">
        <v>29</v>
      </c>
      <c r="B32" s="6" t="n">
        <f aca="false">COUNTIF('Craft register'!F2:F44,"In wood")</f>
        <v>7</v>
      </c>
    </row>
    <row r="33" customFormat="false" ht="15" hidden="false" customHeight="false" outlineLevel="0" collapsed="false">
      <c r="A33" s="6" t="s">
        <v>30</v>
      </c>
      <c r="B33" s="6" t="n">
        <f aca="false">COUNTIF('Craft register'!F2:F44,"In clay")</f>
        <v>1</v>
      </c>
    </row>
    <row r="34" customFormat="false" ht="15" hidden="false" customHeight="false" outlineLevel="0" collapsed="false">
      <c r="A34" s="6" t="s">
        <v>31</v>
      </c>
      <c r="B34" s="6" t="n">
        <f aca="false">COUNTIF('Craft register'!F2:F44,"In fibre")</f>
        <v>9</v>
      </c>
    </row>
    <row r="35" customFormat="false" ht="15" hidden="false" customHeight="false" outlineLevel="0" collapsed="false">
      <c r="A35" s="6" t="s">
        <v>32</v>
      </c>
      <c r="B35" s="6" t="n">
        <f aca="false">COUNTIF('Craft register'!F2:F44,"In print")</f>
        <v>2</v>
      </c>
    </row>
    <row r="36" customFormat="false" ht="15" hidden="false" customHeight="false" outlineLevel="0" collapsed="false">
      <c r="A36" s="6" t="s">
        <v>33</v>
      </c>
      <c r="B36" s="6" t="n">
        <f aca="false">COUNTIF('Craft register'!F2:F44,"In pigment")</f>
        <v>1</v>
      </c>
    </row>
    <row r="37" customFormat="false" ht="15" hidden="false" customHeight="false" outlineLevel="0" collapsed="false">
      <c r="A37" s="6" t="s">
        <v>34</v>
      </c>
      <c r="B37" s="6" t="n">
        <f aca="false">COUNTIF('Craft register'!F2:F44,"In leather")</f>
        <v>2</v>
      </c>
    </row>
    <row r="38" customFormat="false" ht="15" hidden="false" customHeight="false" outlineLevel="0" collapsed="false">
      <c r="A38" s="6" t="s">
        <v>35</v>
      </c>
      <c r="B38" s="6" t="n">
        <f aca="false">COUNTIF('Craft register'!F2:F44,"In paper")</f>
        <v>0</v>
      </c>
    </row>
    <row r="39" customFormat="false" ht="15" hidden="false" customHeight="false" outlineLevel="0" collapsed="false">
      <c r="A39" s="6" t="s">
        <v>36</v>
      </c>
      <c r="B39" s="6" t="n">
        <f aca="false">COUNTIF('Craft register'!F2:F44,"In sound")</f>
        <v>1</v>
      </c>
    </row>
    <row r="40" customFormat="false" ht="15" hidden="false" customHeight="false" outlineLevel="0" collapsed="false">
      <c r="A40" s="6" t="s">
        <v>37</v>
      </c>
      <c r="B40" s="6" t="n">
        <f aca="false">COUNTIF('Craft register'!F2:F44,"In stone")</f>
        <v>5</v>
      </c>
    </row>
    <row r="41" customFormat="false" ht="15" hidden="false" customHeight="false" outlineLevel="0" collapsed="false">
      <c r="A41" s="6" t="s">
        <v>38</v>
      </c>
      <c r="B41" s="6" t="n">
        <f aca="false">COUNTIF('Craft register'!F2:F44,"In glass")</f>
        <v>0</v>
      </c>
    </row>
    <row r="43" customFormat="false" ht="15" hidden="false" customHeight="false" outlineLevel="0" collapsed="false">
      <c r="A43" s="7" t="s">
        <v>39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4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32"/>
    <col collapsed="false" customWidth="true" hidden="false" outlineLevel="0" max="4" min="3" style="0" width="20"/>
    <col collapsed="false" customWidth="true" hidden="false" outlineLevel="0" max="5" min="5" style="0" width="30"/>
    <col collapsed="false" customWidth="true" hidden="false" outlineLevel="0" max="6" min="6" style="0" width="16"/>
    <col collapsed="false" customWidth="true" hidden="false" outlineLevel="0" max="7" min="7" style="0" width="34"/>
    <col collapsed="false" customWidth="true" hidden="false" outlineLevel="0" max="8" min="8" style="0" width="76"/>
    <col collapsed="false" customWidth="true" hidden="false" outlineLevel="0" max="9" min="9" style="0" width="22"/>
    <col collapsed="false" customWidth="true" hidden="false" outlineLevel="0" max="10" min="10" style="0" width="14"/>
    <col collapsed="false" customWidth="true" hidden="false" outlineLevel="0" max="11" min="11" style="0" width="12"/>
    <col collapsed="false" customWidth="true" hidden="false" outlineLevel="0" max="12" min="12" style="0" width="15"/>
    <col collapsed="false" customWidth="true" hidden="false" outlineLevel="0" max="13" min="13" style="0" width="26"/>
  </cols>
  <sheetData>
    <row r="1" customFormat="false" ht="30" hidden="false" customHeight="true" outlineLevel="0" collapsed="false">
      <c r="A1" s="8" t="s">
        <v>40</v>
      </c>
      <c r="B1" s="8" t="s">
        <v>41</v>
      </c>
      <c r="C1" s="8" t="s">
        <v>42</v>
      </c>
      <c r="D1" s="8" t="s">
        <v>43</v>
      </c>
      <c r="E1" s="8" t="s">
        <v>44</v>
      </c>
      <c r="F1" s="8" t="s">
        <v>45</v>
      </c>
      <c r="G1" s="8" t="s">
        <v>46</v>
      </c>
      <c r="H1" s="8" t="s">
        <v>47</v>
      </c>
      <c r="I1" s="8" t="s">
        <v>48</v>
      </c>
      <c r="J1" s="8" t="s">
        <v>49</v>
      </c>
      <c r="K1" s="8" t="s">
        <v>50</v>
      </c>
      <c r="L1" s="8" t="s">
        <v>51</v>
      </c>
      <c r="M1" s="8" t="s">
        <v>52</v>
      </c>
    </row>
    <row r="2" customFormat="false" ht="57.75" hidden="false" customHeight="true" outlineLevel="0" collapsed="false">
      <c r="A2" s="9" t="s">
        <v>53</v>
      </c>
      <c r="B2" s="9" t="s">
        <v>54</v>
      </c>
      <c r="C2" s="9" t="s">
        <v>55</v>
      </c>
      <c r="D2" s="9" t="s">
        <v>15</v>
      </c>
      <c r="E2" s="9" t="s">
        <v>56</v>
      </c>
      <c r="F2" s="9" t="s">
        <v>26</v>
      </c>
      <c r="G2" s="10" t="s">
        <v>57</v>
      </c>
      <c r="H2" s="10" t="s">
        <v>58</v>
      </c>
      <c r="I2" s="10" t="s">
        <v>59</v>
      </c>
      <c r="J2" s="9" t="s">
        <v>60</v>
      </c>
      <c r="K2" s="9" t="s">
        <v>23</v>
      </c>
      <c r="L2" s="9" t="s">
        <v>61</v>
      </c>
      <c r="M2" s="9" t="s">
        <v>62</v>
      </c>
    </row>
    <row r="3" customFormat="false" ht="57.75" hidden="false" customHeight="true" outlineLevel="0" collapsed="false">
      <c r="A3" s="9" t="s">
        <v>63</v>
      </c>
      <c r="B3" s="9" t="s">
        <v>64</v>
      </c>
      <c r="C3" s="9" t="s">
        <v>65</v>
      </c>
      <c r="D3" s="9" t="s">
        <v>15</v>
      </c>
      <c r="E3" s="9" t="s">
        <v>66</v>
      </c>
      <c r="F3" s="9" t="s">
        <v>28</v>
      </c>
      <c r="G3" s="10" t="s">
        <v>67</v>
      </c>
      <c r="H3" s="10" t="s">
        <v>68</v>
      </c>
      <c r="I3" s="10" t="s">
        <v>69</v>
      </c>
      <c r="J3" s="9" t="s">
        <v>70</v>
      </c>
      <c r="K3" s="9" t="s">
        <v>23</v>
      </c>
      <c r="L3" s="9" t="s">
        <v>61</v>
      </c>
      <c r="M3" s="9" t="s">
        <v>62</v>
      </c>
    </row>
    <row r="4" customFormat="false" ht="57.75" hidden="false" customHeight="true" outlineLevel="0" collapsed="false">
      <c r="A4" s="9" t="s">
        <v>71</v>
      </c>
      <c r="B4" s="9" t="s">
        <v>72</v>
      </c>
      <c r="C4" s="9" t="s">
        <v>73</v>
      </c>
      <c r="D4" s="9" t="s">
        <v>15</v>
      </c>
      <c r="E4" s="9" t="s">
        <v>74</v>
      </c>
      <c r="F4" s="9" t="s">
        <v>36</v>
      </c>
      <c r="G4" s="10" t="s">
        <v>75</v>
      </c>
      <c r="H4" s="10" t="s">
        <v>76</v>
      </c>
      <c r="I4" s="10" t="s">
        <v>77</v>
      </c>
      <c r="J4" s="9" t="s">
        <v>78</v>
      </c>
      <c r="K4" s="9" t="s">
        <v>23</v>
      </c>
      <c r="L4" s="9" t="s">
        <v>61</v>
      </c>
      <c r="M4" s="9" t="s">
        <v>62</v>
      </c>
    </row>
    <row r="5" customFormat="false" ht="57.75" hidden="false" customHeight="true" outlineLevel="0" collapsed="false">
      <c r="A5" s="9" t="s">
        <v>79</v>
      </c>
      <c r="B5" s="9" t="s">
        <v>80</v>
      </c>
      <c r="C5" s="9" t="s">
        <v>81</v>
      </c>
      <c r="D5" s="9" t="s">
        <v>15</v>
      </c>
      <c r="E5" s="9" t="s">
        <v>82</v>
      </c>
      <c r="F5" s="9" t="s">
        <v>29</v>
      </c>
      <c r="G5" s="10" t="s">
        <v>83</v>
      </c>
      <c r="H5" s="10" t="s">
        <v>84</v>
      </c>
      <c r="I5" s="10" t="s">
        <v>85</v>
      </c>
      <c r="J5" s="9" t="s">
        <v>86</v>
      </c>
      <c r="K5" s="9" t="s">
        <v>22</v>
      </c>
      <c r="L5" s="9" t="s">
        <v>61</v>
      </c>
      <c r="M5" s="9" t="s">
        <v>62</v>
      </c>
    </row>
    <row r="6" customFormat="false" ht="57.75" hidden="false" customHeight="true" outlineLevel="0" collapsed="false">
      <c r="A6" s="9" t="s">
        <v>87</v>
      </c>
      <c r="B6" s="9" t="s">
        <v>88</v>
      </c>
      <c r="C6" s="9" t="s">
        <v>89</v>
      </c>
      <c r="D6" s="9" t="s">
        <v>15</v>
      </c>
      <c r="E6" s="9" t="s">
        <v>90</v>
      </c>
      <c r="F6" s="9" t="s">
        <v>27</v>
      </c>
      <c r="G6" s="10" t="s">
        <v>91</v>
      </c>
      <c r="H6" s="10" t="s">
        <v>92</v>
      </c>
      <c r="I6" s="10" t="s">
        <v>93</v>
      </c>
      <c r="J6" s="9"/>
      <c r="K6" s="9" t="s">
        <v>24</v>
      </c>
      <c r="L6" s="11" t="s">
        <v>94</v>
      </c>
      <c r="M6" s="9" t="s">
        <v>62</v>
      </c>
    </row>
    <row r="7" customFormat="false" ht="57.75" hidden="false" customHeight="true" outlineLevel="0" collapsed="false">
      <c r="A7" s="9" t="s">
        <v>95</v>
      </c>
      <c r="B7" s="9" t="s">
        <v>96</v>
      </c>
      <c r="C7" s="9" t="s">
        <v>97</v>
      </c>
      <c r="D7" s="9" t="s">
        <v>15</v>
      </c>
      <c r="E7" s="9" t="s">
        <v>98</v>
      </c>
      <c r="F7" s="9" t="s">
        <v>30</v>
      </c>
      <c r="G7" s="10" t="s">
        <v>99</v>
      </c>
      <c r="H7" s="10" t="s">
        <v>100</v>
      </c>
      <c r="I7" s="10" t="s">
        <v>101</v>
      </c>
      <c r="J7" s="9"/>
      <c r="K7" s="9" t="s">
        <v>23</v>
      </c>
      <c r="L7" s="11" t="s">
        <v>94</v>
      </c>
      <c r="M7" s="9" t="s">
        <v>62</v>
      </c>
    </row>
    <row r="8" customFormat="false" ht="57.75" hidden="false" customHeight="true" outlineLevel="0" collapsed="false">
      <c r="A8" s="9" t="s">
        <v>102</v>
      </c>
      <c r="B8" s="9" t="s">
        <v>103</v>
      </c>
      <c r="C8" s="9" t="s">
        <v>104</v>
      </c>
      <c r="D8" s="9" t="s">
        <v>15</v>
      </c>
      <c r="E8" s="9" t="s">
        <v>105</v>
      </c>
      <c r="F8" s="9" t="s">
        <v>31</v>
      </c>
      <c r="G8" s="10" t="s">
        <v>106</v>
      </c>
      <c r="H8" s="10" t="s">
        <v>107</v>
      </c>
      <c r="I8" s="10" t="s">
        <v>108</v>
      </c>
      <c r="J8" s="9"/>
      <c r="K8" s="9" t="s">
        <v>22</v>
      </c>
      <c r="L8" s="9" t="s">
        <v>61</v>
      </c>
      <c r="M8" s="9" t="s">
        <v>62</v>
      </c>
    </row>
    <row r="9" customFormat="false" ht="57.75" hidden="false" customHeight="true" outlineLevel="0" collapsed="false">
      <c r="A9" s="9" t="s">
        <v>109</v>
      </c>
      <c r="B9" s="9" t="s">
        <v>110</v>
      </c>
      <c r="C9" s="9" t="s">
        <v>111</v>
      </c>
      <c r="D9" s="9" t="s">
        <v>15</v>
      </c>
      <c r="E9" s="9" t="s">
        <v>112</v>
      </c>
      <c r="F9" s="9" t="s">
        <v>31</v>
      </c>
      <c r="G9" s="10" t="s">
        <v>113</v>
      </c>
      <c r="H9" s="10" t="s">
        <v>114</v>
      </c>
      <c r="I9" s="10" t="s">
        <v>115</v>
      </c>
      <c r="J9" s="9"/>
      <c r="K9" s="9" t="s">
        <v>23</v>
      </c>
      <c r="L9" s="11" t="s">
        <v>94</v>
      </c>
      <c r="M9" s="9" t="s">
        <v>62</v>
      </c>
    </row>
    <row r="10" customFormat="false" ht="57.75" hidden="false" customHeight="true" outlineLevel="0" collapsed="false">
      <c r="A10" s="9" t="s">
        <v>116</v>
      </c>
      <c r="B10" s="9" t="s">
        <v>117</v>
      </c>
      <c r="C10" s="9" t="s">
        <v>118</v>
      </c>
      <c r="D10" s="9" t="s">
        <v>15</v>
      </c>
      <c r="E10" s="9" t="s">
        <v>119</v>
      </c>
      <c r="F10" s="9" t="s">
        <v>29</v>
      </c>
      <c r="G10" s="10" t="s">
        <v>120</v>
      </c>
      <c r="H10" s="10" t="s">
        <v>121</v>
      </c>
      <c r="I10" s="10" t="s">
        <v>122</v>
      </c>
      <c r="J10" s="9"/>
      <c r="K10" s="9" t="s">
        <v>22</v>
      </c>
      <c r="L10" s="9" t="s">
        <v>61</v>
      </c>
      <c r="M10" s="9" t="s">
        <v>62</v>
      </c>
    </row>
    <row r="11" customFormat="false" ht="57.75" hidden="false" customHeight="true" outlineLevel="0" collapsed="false">
      <c r="A11" s="9" t="s">
        <v>123</v>
      </c>
      <c r="B11" s="9" t="s">
        <v>124</v>
      </c>
      <c r="C11" s="9" t="s">
        <v>125</v>
      </c>
      <c r="D11" s="9" t="s">
        <v>15</v>
      </c>
      <c r="E11" s="9" t="s">
        <v>126</v>
      </c>
      <c r="F11" s="9" t="s">
        <v>31</v>
      </c>
      <c r="G11" s="10" t="s">
        <v>127</v>
      </c>
      <c r="H11" s="10" t="s">
        <v>128</v>
      </c>
      <c r="I11" s="10" t="s">
        <v>129</v>
      </c>
      <c r="J11" s="9"/>
      <c r="K11" s="9" t="s">
        <v>23</v>
      </c>
      <c r="L11" s="9" t="s">
        <v>61</v>
      </c>
      <c r="M11" s="9" t="s">
        <v>62</v>
      </c>
    </row>
    <row r="12" customFormat="false" ht="57.75" hidden="false" customHeight="true" outlineLevel="0" collapsed="false">
      <c r="A12" s="9" t="s">
        <v>130</v>
      </c>
      <c r="B12" s="9" t="s">
        <v>131</v>
      </c>
      <c r="C12" s="9" t="s">
        <v>132</v>
      </c>
      <c r="D12" s="9" t="s">
        <v>15</v>
      </c>
      <c r="E12" s="9" t="s">
        <v>133</v>
      </c>
      <c r="F12" s="9" t="s">
        <v>31</v>
      </c>
      <c r="G12" s="10" t="s">
        <v>134</v>
      </c>
      <c r="H12" s="10" t="s">
        <v>135</v>
      </c>
      <c r="I12" s="10" t="s">
        <v>136</v>
      </c>
      <c r="J12" s="9"/>
      <c r="K12" s="9" t="s">
        <v>23</v>
      </c>
      <c r="L12" s="11" t="s">
        <v>94</v>
      </c>
      <c r="M12" s="9" t="s">
        <v>62</v>
      </c>
    </row>
    <row r="13" customFormat="false" ht="57.75" hidden="false" customHeight="true" outlineLevel="0" collapsed="false">
      <c r="A13" s="9" t="s">
        <v>137</v>
      </c>
      <c r="B13" s="9" t="s">
        <v>138</v>
      </c>
      <c r="C13" s="9" t="s">
        <v>139</v>
      </c>
      <c r="D13" s="9" t="s">
        <v>16</v>
      </c>
      <c r="E13" s="9" t="s">
        <v>140</v>
      </c>
      <c r="F13" s="9" t="s">
        <v>26</v>
      </c>
      <c r="G13" s="10" t="s">
        <v>141</v>
      </c>
      <c r="H13" s="10" t="s">
        <v>142</v>
      </c>
      <c r="I13" s="10" t="s">
        <v>143</v>
      </c>
      <c r="J13" s="9" t="s">
        <v>144</v>
      </c>
      <c r="K13" s="9" t="s">
        <v>23</v>
      </c>
      <c r="L13" s="9" t="s">
        <v>61</v>
      </c>
      <c r="M13" s="9" t="s">
        <v>62</v>
      </c>
    </row>
    <row r="14" customFormat="false" ht="57.75" hidden="false" customHeight="true" outlineLevel="0" collapsed="false">
      <c r="A14" s="9" t="s">
        <v>145</v>
      </c>
      <c r="B14" s="9" t="s">
        <v>146</v>
      </c>
      <c r="C14" s="9" t="s">
        <v>147</v>
      </c>
      <c r="D14" s="9" t="s">
        <v>16</v>
      </c>
      <c r="E14" s="9" t="s">
        <v>148</v>
      </c>
      <c r="F14" s="9" t="s">
        <v>27</v>
      </c>
      <c r="G14" s="10" t="s">
        <v>149</v>
      </c>
      <c r="H14" s="10" t="s">
        <v>150</v>
      </c>
      <c r="I14" s="10" t="s">
        <v>151</v>
      </c>
      <c r="J14" s="9" t="s">
        <v>152</v>
      </c>
      <c r="K14" s="9" t="s">
        <v>23</v>
      </c>
      <c r="L14" s="9" t="s">
        <v>61</v>
      </c>
      <c r="M14" s="9" t="s">
        <v>62</v>
      </c>
    </row>
    <row r="15" customFormat="false" ht="57.75" hidden="false" customHeight="true" outlineLevel="0" collapsed="false">
      <c r="A15" s="9" t="s">
        <v>153</v>
      </c>
      <c r="B15" s="9" t="s">
        <v>154</v>
      </c>
      <c r="C15" s="9" t="s">
        <v>155</v>
      </c>
      <c r="D15" s="9" t="s">
        <v>16</v>
      </c>
      <c r="E15" s="9" t="s">
        <v>156</v>
      </c>
      <c r="F15" s="9" t="s">
        <v>31</v>
      </c>
      <c r="G15" s="10" t="s">
        <v>157</v>
      </c>
      <c r="H15" s="10" t="s">
        <v>158</v>
      </c>
      <c r="I15" s="10" t="s">
        <v>159</v>
      </c>
      <c r="J15" s="9"/>
      <c r="K15" s="9" t="s">
        <v>24</v>
      </c>
      <c r="L15" s="9" t="s">
        <v>61</v>
      </c>
      <c r="M15" s="9" t="s">
        <v>62</v>
      </c>
    </row>
    <row r="16" customFormat="false" ht="57.75" hidden="false" customHeight="true" outlineLevel="0" collapsed="false">
      <c r="A16" s="9" t="s">
        <v>160</v>
      </c>
      <c r="B16" s="9" t="s">
        <v>161</v>
      </c>
      <c r="C16" s="9" t="s">
        <v>162</v>
      </c>
      <c r="D16" s="9" t="s">
        <v>16</v>
      </c>
      <c r="E16" s="9" t="s">
        <v>163</v>
      </c>
      <c r="F16" s="9" t="s">
        <v>31</v>
      </c>
      <c r="G16" s="10" t="s">
        <v>164</v>
      </c>
      <c r="H16" s="10" t="s">
        <v>165</v>
      </c>
      <c r="I16" s="10" t="s">
        <v>166</v>
      </c>
      <c r="J16" s="9"/>
      <c r="K16" s="9" t="s">
        <v>22</v>
      </c>
      <c r="L16" s="9" t="s">
        <v>61</v>
      </c>
      <c r="M16" s="9" t="s">
        <v>62</v>
      </c>
    </row>
    <row r="17" customFormat="false" ht="57.75" hidden="false" customHeight="true" outlineLevel="0" collapsed="false">
      <c r="A17" s="9" t="s">
        <v>167</v>
      </c>
      <c r="B17" s="9" t="s">
        <v>168</v>
      </c>
      <c r="C17" s="9" t="s">
        <v>118</v>
      </c>
      <c r="D17" s="9" t="s">
        <v>16</v>
      </c>
      <c r="E17" s="9" t="s">
        <v>169</v>
      </c>
      <c r="F17" s="9" t="s">
        <v>29</v>
      </c>
      <c r="G17" s="10" t="s">
        <v>170</v>
      </c>
      <c r="H17" s="10" t="s">
        <v>171</v>
      </c>
      <c r="I17" s="10" t="s">
        <v>122</v>
      </c>
      <c r="J17" s="9"/>
      <c r="K17" s="9" t="s">
        <v>22</v>
      </c>
      <c r="L17" s="9" t="s">
        <v>61</v>
      </c>
      <c r="M17" s="9" t="s">
        <v>62</v>
      </c>
    </row>
    <row r="18" customFormat="false" ht="57.75" hidden="false" customHeight="true" outlineLevel="0" collapsed="false">
      <c r="A18" s="9" t="s">
        <v>172</v>
      </c>
      <c r="B18" s="9" t="s">
        <v>173</v>
      </c>
      <c r="C18" s="9" t="s">
        <v>174</v>
      </c>
      <c r="D18" s="9" t="s">
        <v>16</v>
      </c>
      <c r="E18" s="9" t="s">
        <v>175</v>
      </c>
      <c r="F18" s="9" t="s">
        <v>28</v>
      </c>
      <c r="G18" s="10" t="s">
        <v>176</v>
      </c>
      <c r="H18" s="10" t="s">
        <v>177</v>
      </c>
      <c r="I18" s="10" t="s">
        <v>178</v>
      </c>
      <c r="J18" s="9"/>
      <c r="K18" s="9" t="s">
        <v>23</v>
      </c>
      <c r="L18" s="11" t="s">
        <v>94</v>
      </c>
      <c r="M18" s="9" t="s">
        <v>62</v>
      </c>
    </row>
    <row r="19" customFormat="false" ht="57.75" hidden="false" customHeight="true" outlineLevel="0" collapsed="false">
      <c r="A19" s="9" t="s">
        <v>179</v>
      </c>
      <c r="B19" s="9" t="s">
        <v>180</v>
      </c>
      <c r="C19" s="9" t="s">
        <v>181</v>
      </c>
      <c r="D19" s="9" t="s">
        <v>16</v>
      </c>
      <c r="E19" s="9" t="s">
        <v>182</v>
      </c>
      <c r="F19" s="9" t="s">
        <v>31</v>
      </c>
      <c r="G19" s="10" t="s">
        <v>183</v>
      </c>
      <c r="H19" s="10" t="s">
        <v>184</v>
      </c>
      <c r="I19" s="10" t="s">
        <v>185</v>
      </c>
      <c r="J19" s="9"/>
      <c r="K19" s="9" t="s">
        <v>23</v>
      </c>
      <c r="L19" s="11" t="s">
        <v>94</v>
      </c>
      <c r="M19" s="9" t="s">
        <v>62</v>
      </c>
    </row>
    <row r="20" customFormat="false" ht="57.75" hidden="false" customHeight="true" outlineLevel="0" collapsed="false">
      <c r="A20" s="9" t="s">
        <v>186</v>
      </c>
      <c r="B20" s="9" t="s">
        <v>187</v>
      </c>
      <c r="C20" s="9" t="s">
        <v>188</v>
      </c>
      <c r="D20" s="9" t="s">
        <v>17</v>
      </c>
      <c r="E20" s="9" t="s">
        <v>189</v>
      </c>
      <c r="F20" s="9" t="s">
        <v>32</v>
      </c>
      <c r="G20" s="10" t="s">
        <v>190</v>
      </c>
      <c r="H20" s="10" t="s">
        <v>191</v>
      </c>
      <c r="I20" s="10" t="s">
        <v>192</v>
      </c>
      <c r="J20" s="9" t="s">
        <v>193</v>
      </c>
      <c r="K20" s="9" t="s">
        <v>22</v>
      </c>
      <c r="L20" s="9" t="s">
        <v>61</v>
      </c>
      <c r="M20" s="9" t="s">
        <v>62</v>
      </c>
    </row>
    <row r="21" customFormat="false" ht="57.75" hidden="false" customHeight="true" outlineLevel="0" collapsed="false">
      <c r="A21" s="9" t="s">
        <v>194</v>
      </c>
      <c r="B21" s="9" t="s">
        <v>195</v>
      </c>
      <c r="C21" s="9" t="s">
        <v>196</v>
      </c>
      <c r="D21" s="9" t="s">
        <v>17</v>
      </c>
      <c r="E21" s="9" t="s">
        <v>189</v>
      </c>
      <c r="F21" s="9" t="s">
        <v>29</v>
      </c>
      <c r="G21" s="10" t="s">
        <v>197</v>
      </c>
      <c r="H21" s="10" t="s">
        <v>198</v>
      </c>
      <c r="I21" s="10" t="s">
        <v>199</v>
      </c>
      <c r="J21" s="9"/>
      <c r="K21" s="9" t="s">
        <v>23</v>
      </c>
      <c r="L21" s="9" t="s">
        <v>61</v>
      </c>
      <c r="M21" s="9" t="s">
        <v>62</v>
      </c>
    </row>
    <row r="22" customFormat="false" ht="57.75" hidden="false" customHeight="true" outlineLevel="0" collapsed="false">
      <c r="A22" s="9" t="s">
        <v>200</v>
      </c>
      <c r="B22" s="9" t="s">
        <v>201</v>
      </c>
      <c r="C22" s="9" t="s">
        <v>202</v>
      </c>
      <c r="D22" s="9" t="s">
        <v>17</v>
      </c>
      <c r="E22" s="9" t="s">
        <v>203</v>
      </c>
      <c r="F22" s="9" t="s">
        <v>29</v>
      </c>
      <c r="G22" s="10" t="s">
        <v>204</v>
      </c>
      <c r="H22" s="10" t="s">
        <v>205</v>
      </c>
      <c r="I22" s="10" t="s">
        <v>206</v>
      </c>
      <c r="J22" s="9" t="s">
        <v>207</v>
      </c>
      <c r="K22" s="9" t="s">
        <v>23</v>
      </c>
      <c r="L22" s="9" t="s">
        <v>61</v>
      </c>
      <c r="M22" s="9" t="s">
        <v>62</v>
      </c>
    </row>
    <row r="23" customFormat="false" ht="57.75" hidden="false" customHeight="true" outlineLevel="0" collapsed="false">
      <c r="A23" s="9" t="s">
        <v>208</v>
      </c>
      <c r="B23" s="9" t="s">
        <v>209</v>
      </c>
      <c r="C23" s="9" t="s">
        <v>210</v>
      </c>
      <c r="D23" s="9" t="s">
        <v>17</v>
      </c>
      <c r="E23" s="9" t="s">
        <v>211</v>
      </c>
      <c r="F23" s="9" t="s">
        <v>26</v>
      </c>
      <c r="G23" s="10" t="s">
        <v>212</v>
      </c>
      <c r="H23" s="10" t="s">
        <v>213</v>
      </c>
      <c r="I23" s="10" t="s">
        <v>214</v>
      </c>
      <c r="J23" s="9" t="s">
        <v>215</v>
      </c>
      <c r="K23" s="9" t="s">
        <v>23</v>
      </c>
      <c r="L23" s="9" t="s">
        <v>61</v>
      </c>
      <c r="M23" s="9" t="s">
        <v>62</v>
      </c>
    </row>
    <row r="24" customFormat="false" ht="57.75" hidden="false" customHeight="true" outlineLevel="0" collapsed="false">
      <c r="A24" s="9" t="s">
        <v>216</v>
      </c>
      <c r="B24" s="9" t="s">
        <v>217</v>
      </c>
      <c r="C24" s="9" t="s">
        <v>218</v>
      </c>
      <c r="D24" s="9" t="s">
        <v>17</v>
      </c>
      <c r="E24" s="9" t="s">
        <v>219</v>
      </c>
      <c r="F24" s="9" t="s">
        <v>37</v>
      </c>
      <c r="G24" s="10" t="s">
        <v>220</v>
      </c>
      <c r="H24" s="10" t="s">
        <v>221</v>
      </c>
      <c r="I24" s="10" t="s">
        <v>222</v>
      </c>
      <c r="J24" s="9" t="s">
        <v>223</v>
      </c>
      <c r="K24" s="9" t="s">
        <v>24</v>
      </c>
      <c r="L24" s="9" t="s">
        <v>61</v>
      </c>
      <c r="M24" s="9" t="s">
        <v>62</v>
      </c>
    </row>
    <row r="25" customFormat="false" ht="57.75" hidden="false" customHeight="true" outlineLevel="0" collapsed="false">
      <c r="A25" s="9" t="s">
        <v>224</v>
      </c>
      <c r="B25" s="9" t="s">
        <v>225</v>
      </c>
      <c r="C25" s="9" t="s">
        <v>226</v>
      </c>
      <c r="D25" s="9" t="s">
        <v>17</v>
      </c>
      <c r="E25" s="9" t="s">
        <v>227</v>
      </c>
      <c r="F25" s="9" t="s">
        <v>26</v>
      </c>
      <c r="G25" s="10" t="s">
        <v>228</v>
      </c>
      <c r="H25" s="10" t="s">
        <v>229</v>
      </c>
      <c r="I25" s="10" t="s">
        <v>230</v>
      </c>
      <c r="J25" s="9"/>
      <c r="K25" s="9" t="s">
        <v>24</v>
      </c>
      <c r="L25" s="9" t="s">
        <v>61</v>
      </c>
      <c r="M25" s="9" t="s">
        <v>62</v>
      </c>
    </row>
    <row r="26" customFormat="false" ht="57.75" hidden="false" customHeight="true" outlineLevel="0" collapsed="false">
      <c r="A26" s="9" t="s">
        <v>231</v>
      </c>
      <c r="B26" s="9" t="s">
        <v>232</v>
      </c>
      <c r="C26" s="9" t="s">
        <v>233</v>
      </c>
      <c r="D26" s="9" t="s">
        <v>17</v>
      </c>
      <c r="E26" s="9" t="s">
        <v>234</v>
      </c>
      <c r="F26" s="9" t="s">
        <v>37</v>
      </c>
      <c r="G26" s="10" t="s">
        <v>235</v>
      </c>
      <c r="H26" s="10" t="s">
        <v>236</v>
      </c>
      <c r="I26" s="10" t="s">
        <v>237</v>
      </c>
      <c r="J26" s="9"/>
      <c r="K26" s="9" t="s">
        <v>24</v>
      </c>
      <c r="L26" s="11" t="s">
        <v>94</v>
      </c>
      <c r="M26" s="9" t="s">
        <v>62</v>
      </c>
    </row>
    <row r="27" customFormat="false" ht="57.75" hidden="false" customHeight="true" outlineLevel="0" collapsed="false">
      <c r="A27" s="9" t="s">
        <v>238</v>
      </c>
      <c r="B27" s="9" t="s">
        <v>239</v>
      </c>
      <c r="C27" s="9" t="s">
        <v>240</v>
      </c>
      <c r="D27" s="9" t="s">
        <v>17</v>
      </c>
      <c r="E27" s="9" t="s">
        <v>241</v>
      </c>
      <c r="F27" s="9" t="s">
        <v>27</v>
      </c>
      <c r="G27" s="10" t="s">
        <v>242</v>
      </c>
      <c r="H27" s="10" t="s">
        <v>243</v>
      </c>
      <c r="I27" s="10" t="s">
        <v>244</v>
      </c>
      <c r="J27" s="9"/>
      <c r="K27" s="9" t="s">
        <v>23</v>
      </c>
      <c r="L27" s="11" t="s">
        <v>94</v>
      </c>
      <c r="M27" s="9" t="s">
        <v>62</v>
      </c>
    </row>
    <row r="28" customFormat="false" ht="57.75" hidden="false" customHeight="true" outlineLevel="0" collapsed="false">
      <c r="A28" s="9" t="s">
        <v>245</v>
      </c>
      <c r="B28" s="9" t="s">
        <v>246</v>
      </c>
      <c r="C28" s="9" t="s">
        <v>247</v>
      </c>
      <c r="D28" s="9" t="s">
        <v>18</v>
      </c>
      <c r="E28" s="9" t="s">
        <v>248</v>
      </c>
      <c r="F28" s="9" t="s">
        <v>33</v>
      </c>
      <c r="G28" s="10" t="s">
        <v>249</v>
      </c>
      <c r="H28" s="10" t="s">
        <v>250</v>
      </c>
      <c r="I28" s="10" t="s">
        <v>251</v>
      </c>
      <c r="J28" s="9" t="s">
        <v>252</v>
      </c>
      <c r="K28" s="9" t="s">
        <v>23</v>
      </c>
      <c r="L28" s="9" t="s">
        <v>61</v>
      </c>
      <c r="M28" s="9" t="s">
        <v>62</v>
      </c>
    </row>
    <row r="29" customFormat="false" ht="57.75" hidden="false" customHeight="true" outlineLevel="0" collapsed="false">
      <c r="A29" s="9" t="s">
        <v>253</v>
      </c>
      <c r="B29" s="9" t="s">
        <v>254</v>
      </c>
      <c r="C29" s="9" t="s">
        <v>255</v>
      </c>
      <c r="D29" s="9" t="s">
        <v>18</v>
      </c>
      <c r="E29" s="9" t="s">
        <v>256</v>
      </c>
      <c r="F29" s="9" t="s">
        <v>26</v>
      </c>
      <c r="G29" s="10" t="s">
        <v>257</v>
      </c>
      <c r="H29" s="10" t="s">
        <v>258</v>
      </c>
      <c r="I29" s="10" t="s">
        <v>259</v>
      </c>
      <c r="J29" s="9" t="s">
        <v>260</v>
      </c>
      <c r="K29" s="9" t="s">
        <v>23</v>
      </c>
      <c r="L29" s="9" t="s">
        <v>61</v>
      </c>
      <c r="M29" s="9" t="s">
        <v>62</v>
      </c>
    </row>
    <row r="30" customFormat="false" ht="57.75" hidden="false" customHeight="true" outlineLevel="0" collapsed="false">
      <c r="A30" s="9" t="s">
        <v>261</v>
      </c>
      <c r="B30" s="9" t="s">
        <v>262</v>
      </c>
      <c r="C30" s="9" t="s">
        <v>263</v>
      </c>
      <c r="D30" s="9" t="s">
        <v>18</v>
      </c>
      <c r="E30" s="9" t="s">
        <v>264</v>
      </c>
      <c r="F30" s="9" t="s">
        <v>29</v>
      </c>
      <c r="G30" s="10" t="s">
        <v>265</v>
      </c>
      <c r="H30" s="10" t="s">
        <v>266</v>
      </c>
      <c r="I30" s="10" t="s">
        <v>267</v>
      </c>
      <c r="J30" s="9" t="s">
        <v>268</v>
      </c>
      <c r="K30" s="9" t="s">
        <v>24</v>
      </c>
      <c r="L30" s="9" t="s">
        <v>61</v>
      </c>
      <c r="M30" s="9" t="s">
        <v>62</v>
      </c>
    </row>
    <row r="31" customFormat="false" ht="57.75" hidden="false" customHeight="true" outlineLevel="0" collapsed="false">
      <c r="A31" s="9" t="s">
        <v>269</v>
      </c>
      <c r="B31" s="9" t="s">
        <v>270</v>
      </c>
      <c r="C31" s="9" t="s">
        <v>271</v>
      </c>
      <c r="D31" s="9" t="s">
        <v>18</v>
      </c>
      <c r="E31" s="9" t="s">
        <v>272</v>
      </c>
      <c r="F31" s="9" t="s">
        <v>37</v>
      </c>
      <c r="G31" s="10" t="s">
        <v>273</v>
      </c>
      <c r="H31" s="10" t="s">
        <v>274</v>
      </c>
      <c r="I31" s="10" t="s">
        <v>275</v>
      </c>
      <c r="J31" s="9"/>
      <c r="K31" s="9" t="s">
        <v>22</v>
      </c>
      <c r="L31" s="9" t="s">
        <v>61</v>
      </c>
      <c r="M31" s="9" t="s">
        <v>62</v>
      </c>
    </row>
    <row r="32" customFormat="false" ht="57.75" hidden="false" customHeight="true" outlineLevel="0" collapsed="false">
      <c r="A32" s="9" t="s">
        <v>276</v>
      </c>
      <c r="B32" s="9" t="s">
        <v>277</v>
      </c>
      <c r="C32" s="9" t="s">
        <v>278</v>
      </c>
      <c r="D32" s="9" t="s">
        <v>18</v>
      </c>
      <c r="E32" s="9" t="s">
        <v>279</v>
      </c>
      <c r="F32" s="9" t="s">
        <v>31</v>
      </c>
      <c r="G32" s="10" t="s">
        <v>280</v>
      </c>
      <c r="H32" s="10" t="s">
        <v>281</v>
      </c>
      <c r="I32" s="10" t="s">
        <v>136</v>
      </c>
      <c r="J32" s="9"/>
      <c r="K32" s="9" t="s">
        <v>23</v>
      </c>
      <c r="L32" s="11" t="s">
        <v>94</v>
      </c>
      <c r="M32" s="9" t="s">
        <v>62</v>
      </c>
    </row>
    <row r="33" customFormat="false" ht="57.75" hidden="false" customHeight="true" outlineLevel="0" collapsed="false">
      <c r="A33" s="9" t="s">
        <v>282</v>
      </c>
      <c r="B33" s="9" t="s">
        <v>283</v>
      </c>
      <c r="C33" s="9" t="s">
        <v>284</v>
      </c>
      <c r="D33" s="9" t="s">
        <v>18</v>
      </c>
      <c r="E33" s="9" t="s">
        <v>285</v>
      </c>
      <c r="F33" s="9" t="s">
        <v>29</v>
      </c>
      <c r="G33" s="10" t="s">
        <v>286</v>
      </c>
      <c r="H33" s="10" t="s">
        <v>287</v>
      </c>
      <c r="I33" s="10" t="s">
        <v>288</v>
      </c>
      <c r="J33" s="9"/>
      <c r="K33" s="9" t="s">
        <v>23</v>
      </c>
      <c r="L33" s="9" t="s">
        <v>61</v>
      </c>
      <c r="M33" s="9" t="s">
        <v>62</v>
      </c>
    </row>
    <row r="34" customFormat="false" ht="57.75" hidden="false" customHeight="true" outlineLevel="0" collapsed="false">
      <c r="A34" s="9" t="s">
        <v>289</v>
      </c>
      <c r="B34" s="9" t="s">
        <v>290</v>
      </c>
      <c r="C34" s="9" t="s">
        <v>291</v>
      </c>
      <c r="D34" s="9" t="s">
        <v>18</v>
      </c>
      <c r="E34" s="9" t="s">
        <v>292</v>
      </c>
      <c r="F34" s="9" t="s">
        <v>32</v>
      </c>
      <c r="G34" s="10" t="s">
        <v>293</v>
      </c>
      <c r="H34" s="10" t="s">
        <v>294</v>
      </c>
      <c r="I34" s="10" t="s">
        <v>295</v>
      </c>
      <c r="J34" s="9"/>
      <c r="K34" s="9" t="s">
        <v>24</v>
      </c>
      <c r="L34" s="11" t="s">
        <v>94</v>
      </c>
      <c r="M34" s="9" t="s">
        <v>62</v>
      </c>
    </row>
    <row r="35" customFormat="false" ht="57.75" hidden="false" customHeight="true" outlineLevel="0" collapsed="false">
      <c r="A35" s="9" t="s">
        <v>296</v>
      </c>
      <c r="B35" s="9" t="s">
        <v>297</v>
      </c>
      <c r="C35" s="9" t="s">
        <v>298</v>
      </c>
      <c r="D35" s="9" t="s">
        <v>19</v>
      </c>
      <c r="E35" s="9" t="s">
        <v>299</v>
      </c>
      <c r="F35" s="9" t="s">
        <v>26</v>
      </c>
      <c r="G35" s="10" t="s">
        <v>300</v>
      </c>
      <c r="H35" s="10" t="s">
        <v>301</v>
      </c>
      <c r="I35" s="10" t="s">
        <v>302</v>
      </c>
      <c r="J35" s="9" t="s">
        <v>303</v>
      </c>
      <c r="K35" s="9" t="s">
        <v>23</v>
      </c>
      <c r="L35" s="9" t="s">
        <v>61</v>
      </c>
      <c r="M35" s="9" t="s">
        <v>62</v>
      </c>
    </row>
    <row r="36" customFormat="false" ht="57.75" hidden="false" customHeight="true" outlineLevel="0" collapsed="false">
      <c r="A36" s="9" t="s">
        <v>304</v>
      </c>
      <c r="B36" s="9" t="s">
        <v>305</v>
      </c>
      <c r="C36" s="9" t="s">
        <v>306</v>
      </c>
      <c r="D36" s="9" t="s">
        <v>19</v>
      </c>
      <c r="E36" s="9" t="s">
        <v>307</v>
      </c>
      <c r="F36" s="9" t="s">
        <v>34</v>
      </c>
      <c r="G36" s="10" t="s">
        <v>308</v>
      </c>
      <c r="H36" s="10" t="s">
        <v>309</v>
      </c>
      <c r="I36" s="10" t="s">
        <v>310</v>
      </c>
      <c r="J36" s="9" t="s">
        <v>311</v>
      </c>
      <c r="K36" s="9" t="s">
        <v>23</v>
      </c>
      <c r="L36" s="9" t="s">
        <v>61</v>
      </c>
      <c r="M36" s="9" t="s">
        <v>62</v>
      </c>
    </row>
    <row r="37" customFormat="false" ht="57.75" hidden="false" customHeight="true" outlineLevel="0" collapsed="false">
      <c r="A37" s="9" t="s">
        <v>312</v>
      </c>
      <c r="B37" s="9" t="s">
        <v>313</v>
      </c>
      <c r="C37" s="9" t="s">
        <v>314</v>
      </c>
      <c r="D37" s="9" t="s">
        <v>19</v>
      </c>
      <c r="E37" s="9" t="s">
        <v>315</v>
      </c>
      <c r="F37" s="9" t="s">
        <v>37</v>
      </c>
      <c r="G37" s="10" t="s">
        <v>316</v>
      </c>
      <c r="H37" s="10" t="s">
        <v>317</v>
      </c>
      <c r="I37" s="10" t="s">
        <v>318</v>
      </c>
      <c r="J37" s="9" t="s">
        <v>319</v>
      </c>
      <c r="K37" s="9" t="s">
        <v>23</v>
      </c>
      <c r="L37" s="9" t="s">
        <v>61</v>
      </c>
      <c r="M37" s="9" t="s">
        <v>62</v>
      </c>
    </row>
    <row r="38" customFormat="false" ht="57.75" hidden="false" customHeight="true" outlineLevel="0" collapsed="false">
      <c r="A38" s="9" t="s">
        <v>320</v>
      </c>
      <c r="B38" s="9" t="s">
        <v>321</v>
      </c>
      <c r="C38" s="9" t="s">
        <v>322</v>
      </c>
      <c r="D38" s="9" t="s">
        <v>19</v>
      </c>
      <c r="E38" s="9" t="s">
        <v>323</v>
      </c>
      <c r="F38" s="9" t="s">
        <v>37</v>
      </c>
      <c r="G38" s="10" t="s">
        <v>324</v>
      </c>
      <c r="H38" s="10" t="s">
        <v>325</v>
      </c>
      <c r="I38" s="10" t="s">
        <v>326</v>
      </c>
      <c r="J38" s="9"/>
      <c r="K38" s="9" t="s">
        <v>22</v>
      </c>
      <c r="L38" s="9" t="s">
        <v>61</v>
      </c>
      <c r="M38" s="9" t="s">
        <v>62</v>
      </c>
    </row>
    <row r="39" customFormat="false" ht="57.75" hidden="false" customHeight="true" outlineLevel="0" collapsed="false">
      <c r="A39" s="9" t="s">
        <v>327</v>
      </c>
      <c r="B39" s="9" t="s">
        <v>328</v>
      </c>
      <c r="C39" s="9" t="s">
        <v>329</v>
      </c>
      <c r="D39" s="9" t="s">
        <v>19</v>
      </c>
      <c r="E39" s="9" t="s">
        <v>330</v>
      </c>
      <c r="F39" s="9" t="s">
        <v>26</v>
      </c>
      <c r="G39" s="10" t="s">
        <v>331</v>
      </c>
      <c r="H39" s="10" t="s">
        <v>332</v>
      </c>
      <c r="I39" s="10" t="s">
        <v>333</v>
      </c>
      <c r="J39" s="9"/>
      <c r="K39" s="9" t="s">
        <v>23</v>
      </c>
      <c r="L39" s="9" t="s">
        <v>61</v>
      </c>
      <c r="M39" s="9" t="s">
        <v>62</v>
      </c>
    </row>
    <row r="40" customFormat="false" ht="57.75" hidden="false" customHeight="true" outlineLevel="0" collapsed="false">
      <c r="A40" s="9" t="s">
        <v>334</v>
      </c>
      <c r="B40" s="9" t="s">
        <v>335</v>
      </c>
      <c r="C40" s="9" t="s">
        <v>336</v>
      </c>
      <c r="D40" s="9" t="s">
        <v>19</v>
      </c>
      <c r="E40" s="9" t="s">
        <v>337</v>
      </c>
      <c r="F40" s="9" t="s">
        <v>28</v>
      </c>
      <c r="G40" s="10" t="s">
        <v>338</v>
      </c>
      <c r="H40" s="10" t="s">
        <v>339</v>
      </c>
      <c r="I40" s="10" t="s">
        <v>340</v>
      </c>
      <c r="J40" s="9"/>
      <c r="K40" s="9" t="s">
        <v>22</v>
      </c>
      <c r="L40" s="9" t="s">
        <v>61</v>
      </c>
      <c r="M40" s="9" t="s">
        <v>62</v>
      </c>
    </row>
    <row r="41" customFormat="false" ht="57.75" hidden="false" customHeight="true" outlineLevel="0" collapsed="false">
      <c r="A41" s="9" t="s">
        <v>341</v>
      </c>
      <c r="B41" s="9" t="s">
        <v>342</v>
      </c>
      <c r="C41" s="9" t="s">
        <v>343</v>
      </c>
      <c r="D41" s="9" t="s">
        <v>19</v>
      </c>
      <c r="E41" s="9" t="s">
        <v>344</v>
      </c>
      <c r="F41" s="9" t="s">
        <v>27</v>
      </c>
      <c r="G41" s="10" t="s">
        <v>345</v>
      </c>
      <c r="H41" s="10" t="s">
        <v>346</v>
      </c>
      <c r="I41" s="10" t="s">
        <v>347</v>
      </c>
      <c r="J41" s="9"/>
      <c r="K41" s="9" t="s">
        <v>23</v>
      </c>
      <c r="L41" s="9" t="s">
        <v>61</v>
      </c>
      <c r="M41" s="9" t="s">
        <v>62</v>
      </c>
    </row>
    <row r="42" customFormat="false" ht="57.75" hidden="false" customHeight="true" outlineLevel="0" collapsed="false">
      <c r="A42" s="9" t="s">
        <v>348</v>
      </c>
      <c r="B42" s="9" t="s">
        <v>349</v>
      </c>
      <c r="C42" s="9" t="s">
        <v>350</v>
      </c>
      <c r="D42" s="9" t="s">
        <v>19</v>
      </c>
      <c r="E42" s="9" t="s">
        <v>351</v>
      </c>
      <c r="F42" s="9" t="s">
        <v>26</v>
      </c>
      <c r="G42" s="10" t="s">
        <v>352</v>
      </c>
      <c r="H42" s="10" t="s">
        <v>353</v>
      </c>
      <c r="I42" s="10" t="s">
        <v>354</v>
      </c>
      <c r="J42" s="9"/>
      <c r="K42" s="9" t="s">
        <v>24</v>
      </c>
      <c r="L42" s="9" t="s">
        <v>61</v>
      </c>
      <c r="M42" s="9" t="s">
        <v>62</v>
      </c>
    </row>
    <row r="43" customFormat="false" ht="57.75" hidden="false" customHeight="true" outlineLevel="0" collapsed="false">
      <c r="A43" s="9" t="s">
        <v>355</v>
      </c>
      <c r="B43" s="9" t="s">
        <v>356</v>
      </c>
      <c r="C43" s="9" t="s">
        <v>357</v>
      </c>
      <c r="D43" s="9" t="s">
        <v>19</v>
      </c>
      <c r="E43" s="9" t="s">
        <v>358</v>
      </c>
      <c r="F43" s="9" t="s">
        <v>31</v>
      </c>
      <c r="G43" s="10" t="s">
        <v>359</v>
      </c>
      <c r="H43" s="10" t="s">
        <v>360</v>
      </c>
      <c r="I43" s="10" t="s">
        <v>361</v>
      </c>
      <c r="J43" s="9"/>
      <c r="K43" s="9" t="s">
        <v>24</v>
      </c>
      <c r="L43" s="11" t="s">
        <v>94</v>
      </c>
      <c r="M43" s="9" t="s">
        <v>62</v>
      </c>
    </row>
    <row r="44" customFormat="false" ht="57.75" hidden="false" customHeight="true" outlineLevel="0" collapsed="false">
      <c r="A44" s="9" t="s">
        <v>362</v>
      </c>
      <c r="B44" s="9" t="s">
        <v>363</v>
      </c>
      <c r="C44" s="9" t="s">
        <v>364</v>
      </c>
      <c r="D44" s="9" t="s">
        <v>19</v>
      </c>
      <c r="E44" s="9" t="s">
        <v>365</v>
      </c>
      <c r="F44" s="9" t="s">
        <v>34</v>
      </c>
      <c r="G44" s="10" t="s">
        <v>366</v>
      </c>
      <c r="H44" s="10" t="s">
        <v>367</v>
      </c>
      <c r="I44" s="10" t="s">
        <v>101</v>
      </c>
      <c r="J44" s="9"/>
      <c r="K44" s="9" t="s">
        <v>24</v>
      </c>
      <c r="L44" s="11" t="s">
        <v>94</v>
      </c>
      <c r="M44" s="9" t="s">
        <v>62</v>
      </c>
    </row>
    <row r="46" customFormat="false" ht="15" hidden="false" customHeight="false" outlineLevel="0" collapsed="false">
      <c r="A46" s="12" t="s">
        <v>368</v>
      </c>
    </row>
    <row r="47" customFormat="false" ht="15" hidden="false" customHeight="false" outlineLevel="0" collapsed="false">
      <c r="A47" s="13" t="s">
        <v>369</v>
      </c>
      <c r="B47" s="13" t="s">
        <v>370</v>
      </c>
      <c r="C47" s="13" t="s">
        <v>371</v>
      </c>
      <c r="D47" s="13" t="s">
        <v>372</v>
      </c>
      <c r="E47" s="13" t="s">
        <v>373</v>
      </c>
      <c r="F47" s="13" t="s">
        <v>29</v>
      </c>
      <c r="G47" s="13" t="s">
        <v>374</v>
      </c>
      <c r="H47" s="13" t="s">
        <v>375</v>
      </c>
      <c r="I47" s="13" t="s">
        <v>101</v>
      </c>
      <c r="J47" s="13"/>
      <c r="K47" s="13" t="s">
        <v>23</v>
      </c>
      <c r="L47" s="13" t="s">
        <v>94</v>
      </c>
      <c r="M47" s="13" t="s">
        <v>376</v>
      </c>
    </row>
  </sheetData>
  <autoFilter ref="A1:M44"/>
  <dataValidations count="4">
    <dataValidation allowBlank="true" errorStyle="stop" operator="between" showDropDown="false" showErrorMessage="false" showInputMessage="false" sqref="K2:K400" type="list">
      <formula1>"Thriving,Holding,At risk,Critical"</formula1>
      <formula2>0</formula2>
    </dataValidation>
    <dataValidation allowBlank="true" errorStyle="stop" operator="between" showDropDown="false" showErrorMessage="false" showInputMessage="false" sqref="L2:L400" type="list">
      <formula1>"Yes,No"</formula1>
      <formula2>0</formula2>
    </dataValidation>
    <dataValidation allowBlank="true" errorStyle="stop" operator="between" showDropDown="false" showErrorMessage="false" showInputMessage="false" sqref="D2:D400" type="list">
      <formula1>"Uttarandhra,The Godavari Delta,The Krishna Delta,The Southern Coast,Rayalaseema"</formula1>
      <formula2>0</formula2>
    </dataValidation>
    <dataValidation allowBlank="true" errorStyle="stop" operator="between" showDropDown="false" showErrorMessage="false" showInputMessage="false" sqref="F2:F400" type="list">
      <formula1>"On the loom,With the needle,In metal,In wood,In clay,In fibre,In print,In pigment,In leather,In paper,In sound,In stone,In glass"</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38"/>
    <col collapsed="false" customWidth="true" hidden="false" outlineLevel="0" max="3" min="3" style="0" width="32"/>
    <col collapsed="false" customWidth="true" hidden="false" outlineLevel="0" max="4" min="4" style="0" width="15"/>
    <col collapsed="false" customWidth="true" hidden="false" outlineLevel="0" max="5" min="5" style="0" width="14"/>
    <col collapsed="false" customWidth="true" hidden="false" outlineLevel="0" max="6" min="6" style="0" width="18"/>
    <col collapsed="false" customWidth="true" hidden="false" outlineLevel="0" max="7" min="7" style="0" width="40"/>
  </cols>
  <sheetData>
    <row r="1" customFormat="false" ht="30" hidden="false" customHeight="true" outlineLevel="0" collapsed="false">
      <c r="A1" s="8" t="s">
        <v>377</v>
      </c>
      <c r="B1" s="8" t="s">
        <v>378</v>
      </c>
      <c r="C1" s="8" t="s">
        <v>379</v>
      </c>
      <c r="D1" s="8" t="s">
        <v>380</v>
      </c>
      <c r="E1" s="8" t="s">
        <v>381</v>
      </c>
      <c r="F1" s="8" t="s">
        <v>382</v>
      </c>
      <c r="G1" s="8" t="s">
        <v>383</v>
      </c>
    </row>
    <row r="2" customFormat="false" ht="15" hidden="false" customHeight="false" outlineLevel="0" collapsed="false">
      <c r="A2" s="10" t="s">
        <v>252</v>
      </c>
      <c r="B2" s="10" t="s">
        <v>246</v>
      </c>
      <c r="C2" s="10" t="s">
        <v>384</v>
      </c>
      <c r="D2" s="10" t="s">
        <v>385</v>
      </c>
      <c r="E2" s="10" t="s">
        <v>386</v>
      </c>
      <c r="F2" s="10" t="s">
        <v>387</v>
      </c>
      <c r="G2" s="10"/>
    </row>
    <row r="3" customFormat="false" ht="15" hidden="false" customHeight="false" outlineLevel="0" collapsed="false">
      <c r="A3" s="10" t="s">
        <v>207</v>
      </c>
      <c r="B3" s="10" t="s">
        <v>201</v>
      </c>
      <c r="C3" s="10" t="s">
        <v>388</v>
      </c>
      <c r="D3" s="10" t="s">
        <v>389</v>
      </c>
      <c r="E3" s="10" t="s">
        <v>390</v>
      </c>
      <c r="F3" s="10" t="s">
        <v>387</v>
      </c>
      <c r="G3" s="10"/>
    </row>
    <row r="4" customFormat="false" ht="15" hidden="false" customHeight="false" outlineLevel="0" collapsed="false">
      <c r="A4" s="10" t="s">
        <v>70</v>
      </c>
      <c r="B4" s="10" t="s">
        <v>391</v>
      </c>
      <c r="C4" s="10" t="s">
        <v>392</v>
      </c>
      <c r="D4" s="10" t="s">
        <v>393</v>
      </c>
      <c r="E4" s="10" t="s">
        <v>394</v>
      </c>
      <c r="F4" s="10" t="s">
        <v>387</v>
      </c>
      <c r="G4" s="10"/>
    </row>
    <row r="5" customFormat="false" ht="15" hidden="false" customHeight="false" outlineLevel="0" collapsed="false">
      <c r="A5" s="10" t="s">
        <v>193</v>
      </c>
      <c r="B5" s="10" t="s">
        <v>187</v>
      </c>
      <c r="C5" s="10" t="s">
        <v>395</v>
      </c>
      <c r="D5" s="10" t="s">
        <v>393</v>
      </c>
      <c r="E5" s="10" t="s">
        <v>396</v>
      </c>
      <c r="F5" s="10" t="s">
        <v>387</v>
      </c>
      <c r="G5" s="10"/>
    </row>
    <row r="6" customFormat="false" ht="15" hidden="false" customHeight="false" outlineLevel="0" collapsed="false">
      <c r="A6" s="10" t="s">
        <v>311</v>
      </c>
      <c r="B6" s="10" t="s">
        <v>397</v>
      </c>
      <c r="C6" s="10" t="s">
        <v>398</v>
      </c>
      <c r="D6" s="10" t="s">
        <v>399</v>
      </c>
      <c r="E6" s="10" t="s">
        <v>400</v>
      </c>
      <c r="F6" s="10" t="s">
        <v>387</v>
      </c>
      <c r="G6" s="10"/>
    </row>
    <row r="7" customFormat="false" ht="15" hidden="false" customHeight="false" outlineLevel="0" collapsed="false">
      <c r="A7" s="10" t="s">
        <v>144</v>
      </c>
      <c r="B7" s="10" t="s">
        <v>401</v>
      </c>
      <c r="C7" s="10" t="s">
        <v>402</v>
      </c>
      <c r="D7" s="10" t="s">
        <v>403</v>
      </c>
      <c r="E7" s="10" t="s">
        <v>404</v>
      </c>
      <c r="F7" s="10" t="s">
        <v>387</v>
      </c>
      <c r="G7" s="10"/>
    </row>
    <row r="8" customFormat="false" ht="15" hidden="false" customHeight="false" outlineLevel="0" collapsed="false">
      <c r="A8" s="10" t="s">
        <v>260</v>
      </c>
      <c r="B8" s="10" t="s">
        <v>405</v>
      </c>
      <c r="C8" s="10" t="s">
        <v>406</v>
      </c>
      <c r="D8" s="10" t="s">
        <v>407</v>
      </c>
      <c r="E8" s="10" t="s">
        <v>404</v>
      </c>
      <c r="F8" s="10" t="s">
        <v>387</v>
      </c>
      <c r="G8" s="10"/>
    </row>
    <row r="9" customFormat="false" ht="15" hidden="false" customHeight="false" outlineLevel="0" collapsed="false">
      <c r="A9" s="10" t="s">
        <v>215</v>
      </c>
      <c r="B9" s="10" t="s">
        <v>408</v>
      </c>
      <c r="C9" s="10" t="s">
        <v>409</v>
      </c>
      <c r="D9" s="10" t="s">
        <v>410</v>
      </c>
      <c r="E9" s="10" t="s">
        <v>404</v>
      </c>
      <c r="F9" s="10" t="s">
        <v>387</v>
      </c>
      <c r="G9" s="10"/>
    </row>
    <row r="10" customFormat="false" ht="15" hidden="false" customHeight="false" outlineLevel="0" collapsed="false">
      <c r="A10" s="10" t="s">
        <v>78</v>
      </c>
      <c r="B10" s="10" t="s">
        <v>72</v>
      </c>
      <c r="C10" s="10" t="s">
        <v>411</v>
      </c>
      <c r="D10" s="10" t="s">
        <v>412</v>
      </c>
      <c r="E10" s="10" t="s">
        <v>413</v>
      </c>
      <c r="F10" s="10" t="s">
        <v>387</v>
      </c>
      <c r="G10" s="10"/>
    </row>
    <row r="11" customFormat="false" ht="15" hidden="false" customHeight="false" outlineLevel="0" collapsed="false">
      <c r="A11" s="10" t="s">
        <v>303</v>
      </c>
      <c r="B11" s="10" t="s">
        <v>414</v>
      </c>
      <c r="C11" s="10" t="s">
        <v>415</v>
      </c>
      <c r="D11" s="10" t="s">
        <v>416</v>
      </c>
      <c r="E11" s="10" t="s">
        <v>404</v>
      </c>
      <c r="F11" s="10" t="s">
        <v>387</v>
      </c>
      <c r="G11" s="10"/>
    </row>
    <row r="12" customFormat="false" ht="15" hidden="false" customHeight="false" outlineLevel="0" collapsed="false">
      <c r="A12" s="10" t="s">
        <v>223</v>
      </c>
      <c r="B12" s="10" t="s">
        <v>417</v>
      </c>
      <c r="C12" s="10" t="s">
        <v>418</v>
      </c>
      <c r="D12" s="10" t="s">
        <v>419</v>
      </c>
      <c r="E12" s="10" t="s">
        <v>420</v>
      </c>
      <c r="F12" s="10" t="s">
        <v>387</v>
      </c>
      <c r="G12" s="10"/>
    </row>
    <row r="13" customFormat="false" ht="15" hidden="false" customHeight="false" outlineLevel="0" collapsed="false">
      <c r="A13" s="10" t="s">
        <v>86</v>
      </c>
      <c r="B13" s="10" t="s">
        <v>80</v>
      </c>
      <c r="C13" s="10" t="s">
        <v>421</v>
      </c>
      <c r="D13" s="10" t="s">
        <v>419</v>
      </c>
      <c r="E13" s="10" t="s">
        <v>390</v>
      </c>
      <c r="F13" s="10" t="s">
        <v>387</v>
      </c>
      <c r="G13" s="10"/>
    </row>
    <row r="14" customFormat="false" ht="15" hidden="false" customHeight="false" outlineLevel="0" collapsed="false">
      <c r="A14" s="10" t="s">
        <v>268</v>
      </c>
      <c r="B14" s="10" t="s">
        <v>262</v>
      </c>
      <c r="C14" s="10" t="s">
        <v>422</v>
      </c>
      <c r="D14" s="10" t="s">
        <v>423</v>
      </c>
      <c r="E14" s="10" t="s">
        <v>390</v>
      </c>
      <c r="F14" s="10" t="s">
        <v>387</v>
      </c>
      <c r="G14" s="10"/>
    </row>
    <row r="15" customFormat="false" ht="15" hidden="false" customHeight="false" outlineLevel="0" collapsed="false">
      <c r="A15" s="10" t="s">
        <v>319</v>
      </c>
      <c r="B15" s="10" t="s">
        <v>313</v>
      </c>
      <c r="C15" s="10" t="s">
        <v>424</v>
      </c>
      <c r="D15" s="10" t="s">
        <v>423</v>
      </c>
      <c r="E15" s="10" t="s">
        <v>420</v>
      </c>
      <c r="F15" s="10" t="s">
        <v>387</v>
      </c>
      <c r="G15" s="10"/>
    </row>
    <row r="16" customFormat="false" ht="15" hidden="false" customHeight="false" outlineLevel="0" collapsed="false">
      <c r="A16" s="10" t="s">
        <v>152</v>
      </c>
      <c r="B16" s="10" t="s">
        <v>425</v>
      </c>
      <c r="C16" s="10" t="s">
        <v>426</v>
      </c>
      <c r="D16" s="10" t="s">
        <v>427</v>
      </c>
      <c r="E16" s="10" t="s">
        <v>428</v>
      </c>
      <c r="F16" s="10" t="s">
        <v>387</v>
      </c>
      <c r="G16" s="10"/>
    </row>
    <row r="17" customFormat="false" ht="15" hidden="false" customHeight="false" outlineLevel="0" collapsed="false">
      <c r="A17" s="10" t="s">
        <v>60</v>
      </c>
      <c r="B17" s="10" t="s">
        <v>54</v>
      </c>
      <c r="C17" s="10" t="s">
        <v>429</v>
      </c>
      <c r="D17" s="10" t="s">
        <v>430</v>
      </c>
      <c r="E17" s="10" t="s">
        <v>404</v>
      </c>
      <c r="F17" s="10" t="s">
        <v>387</v>
      </c>
      <c r="G17" s="10"/>
    </row>
    <row r="19" customFormat="false" ht="15" hidden="false" customHeight="false" outlineLevel="0" collapsed="false">
      <c r="A19" s="12" t="s">
        <v>431</v>
      </c>
    </row>
    <row r="20" customFormat="false" ht="15" hidden="false" customHeight="false" outlineLevel="0" collapsed="false">
      <c r="A20" s="6" t="s">
        <v>432</v>
      </c>
      <c r="B20" s="6" t="s">
        <v>433</v>
      </c>
      <c r="C20" s="6" t="s">
        <v>434</v>
      </c>
      <c r="D20" s="6"/>
      <c r="E20" s="6" t="s">
        <v>435</v>
      </c>
      <c r="F20" s="6" t="s">
        <v>387</v>
      </c>
      <c r="G20" s="6"/>
    </row>
    <row r="21" customFormat="false" ht="15" hidden="false" customHeight="false" outlineLevel="0" collapsed="false">
      <c r="A21" s="6" t="s">
        <v>436</v>
      </c>
      <c r="B21" s="6" t="s">
        <v>437</v>
      </c>
      <c r="C21" s="6" t="s">
        <v>438</v>
      </c>
      <c r="D21" s="6"/>
      <c r="E21" s="6" t="s">
        <v>439</v>
      </c>
      <c r="F21" s="6" t="s">
        <v>387</v>
      </c>
      <c r="G21" s="6"/>
    </row>
    <row r="22" customFormat="false" ht="15" hidden="false" customHeight="false" outlineLevel="0" collapsed="false">
      <c r="A22" s="6" t="s">
        <v>440</v>
      </c>
      <c r="B22" s="6" t="s">
        <v>441</v>
      </c>
      <c r="C22" s="6" t="s">
        <v>442</v>
      </c>
      <c r="D22" s="6"/>
      <c r="E22" s="6" t="s">
        <v>439</v>
      </c>
      <c r="F22" s="6" t="s">
        <v>387</v>
      </c>
      <c r="G22" s="6"/>
    </row>
    <row r="23" customFormat="false" ht="15" hidden="false" customHeight="false" outlineLevel="0" collapsed="false">
      <c r="A23" s="6" t="s">
        <v>443</v>
      </c>
      <c r="B23" s="6" t="s">
        <v>444</v>
      </c>
      <c r="C23" s="6" t="s">
        <v>445</v>
      </c>
      <c r="D23" s="6"/>
      <c r="E23" s="6" t="s">
        <v>435</v>
      </c>
      <c r="F23" s="6" t="s">
        <v>387</v>
      </c>
      <c r="G23" s="6"/>
    </row>
    <row r="24" customFormat="false" ht="15" hidden="false" customHeight="false" outlineLevel="0" collapsed="false">
      <c r="A24" s="6" t="s">
        <v>446</v>
      </c>
      <c r="B24" s="6" t="s">
        <v>447</v>
      </c>
      <c r="C24" s="6" t="s">
        <v>448</v>
      </c>
      <c r="D24" s="6"/>
      <c r="E24" s="6" t="s">
        <v>439</v>
      </c>
      <c r="F24" s="6" t="s">
        <v>387</v>
      </c>
      <c r="G24" s="6"/>
    </row>
    <row r="25" customFormat="false" ht="15" hidden="false" customHeight="false" outlineLevel="0" collapsed="false">
      <c r="A25" s="6" t="s">
        <v>449</v>
      </c>
      <c r="B25" s="6" t="s">
        <v>450</v>
      </c>
      <c r="C25" s="6" t="s">
        <v>451</v>
      </c>
      <c r="D25" s="6"/>
      <c r="E25" s="6" t="s">
        <v>435</v>
      </c>
      <c r="F25" s="6" t="s">
        <v>387</v>
      </c>
      <c r="G25" s="6"/>
    </row>
    <row r="27" customFormat="false" ht="15" hidden="false" customHeight="false" outlineLevel="0" collapsed="false">
      <c r="A27" s="12" t="s">
        <v>452</v>
      </c>
    </row>
    <row r="28" customFormat="false" ht="15" hidden="false" customHeight="false" outlineLevel="0" collapsed="false">
      <c r="A28" s="6" t="s">
        <v>453</v>
      </c>
      <c r="B28" s="6" t="s">
        <v>454</v>
      </c>
      <c r="C28" s="6" t="s">
        <v>156</v>
      </c>
      <c r="D28" s="6" t="s">
        <v>455</v>
      </c>
      <c r="E28" s="6" t="s">
        <v>456</v>
      </c>
      <c r="F28" s="6" t="s">
        <v>457</v>
      </c>
      <c r="G28" s="6" t="s">
        <v>458</v>
      </c>
    </row>
    <row r="29" customFormat="false" ht="15" hidden="false" customHeight="false" outlineLevel="0" collapsed="false">
      <c r="A29" s="6" t="s">
        <v>453</v>
      </c>
      <c r="B29" s="6" t="s">
        <v>459</v>
      </c>
      <c r="C29" s="6" t="s">
        <v>460</v>
      </c>
      <c r="D29" s="6" t="s">
        <v>461</v>
      </c>
      <c r="E29" s="6" t="s">
        <v>456</v>
      </c>
      <c r="F29" s="6" t="s">
        <v>457</v>
      </c>
      <c r="G29" s="6" t="s">
        <v>458</v>
      </c>
    </row>
    <row r="30" customFormat="false" ht="15" hidden="false" customHeight="false" outlineLevel="0" collapsed="false">
      <c r="A30" s="6" t="s">
        <v>453</v>
      </c>
      <c r="B30" s="6" t="s">
        <v>462</v>
      </c>
      <c r="C30" s="6" t="s">
        <v>463</v>
      </c>
      <c r="D30" s="6" t="s">
        <v>464</v>
      </c>
      <c r="E30" s="6" t="s">
        <v>456</v>
      </c>
      <c r="F30" s="6" t="s">
        <v>457</v>
      </c>
      <c r="G30" s="6" t="s">
        <v>458</v>
      </c>
    </row>
    <row r="31" customFormat="false" ht="15" hidden="false" customHeight="false" outlineLevel="0" collapsed="false">
      <c r="A31" s="6" t="s">
        <v>453</v>
      </c>
      <c r="B31" s="6" t="s">
        <v>465</v>
      </c>
      <c r="C31" s="6" t="s">
        <v>466</v>
      </c>
      <c r="D31" s="6" t="s">
        <v>467</v>
      </c>
      <c r="E31" s="6" t="s">
        <v>456</v>
      </c>
      <c r="F31" s="6" t="s">
        <v>457</v>
      </c>
      <c r="G31" s="6" t="s">
        <v>458</v>
      </c>
    </row>
    <row r="32" customFormat="false" ht="15" hidden="false" customHeight="false" outlineLevel="0" collapsed="false">
      <c r="A32" s="6" t="s">
        <v>453</v>
      </c>
      <c r="B32" s="6" t="s">
        <v>468</v>
      </c>
      <c r="C32" s="6" t="s">
        <v>112</v>
      </c>
      <c r="D32" s="6" t="s">
        <v>469</v>
      </c>
      <c r="E32" s="6" t="s">
        <v>456</v>
      </c>
      <c r="F32" s="6" t="s">
        <v>457</v>
      </c>
      <c r="G32" s="6" t="s">
        <v>458</v>
      </c>
    </row>
    <row r="33" customFormat="false" ht="15" hidden="false" customHeight="false" outlineLevel="0" collapsed="false">
      <c r="A33" s="6" t="s">
        <v>453</v>
      </c>
      <c r="B33" s="6" t="s">
        <v>470</v>
      </c>
      <c r="C33" s="6" t="s">
        <v>471</v>
      </c>
      <c r="D33" s="6" t="s">
        <v>472</v>
      </c>
      <c r="E33" s="6" t="s">
        <v>456</v>
      </c>
      <c r="F33" s="6" t="s">
        <v>457</v>
      </c>
      <c r="G33" s="6" t="s">
        <v>458</v>
      </c>
    </row>
    <row r="35" customFormat="false" ht="15" hidden="false" customHeight="false" outlineLevel="0" collapsed="false">
      <c r="A35" s="7" t="s">
        <v>473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3" min="2" style="0" width="22"/>
    <col collapsed="false" customWidth="true" hidden="false" outlineLevel="0" max="4" min="4" style="0" width="20"/>
    <col collapsed="false" customWidth="true" hidden="false" outlineLevel="0" max="5" min="5" style="0" width="18"/>
    <col collapsed="false" customWidth="true" hidden="false" outlineLevel="0" max="6" min="6" style="0" width="16"/>
    <col collapsed="false" customWidth="true" hidden="false" outlineLevel="0" max="7" min="7" style="0" width="22"/>
    <col collapsed="false" customWidth="true" hidden="false" outlineLevel="0" max="8" min="8" style="0" width="18"/>
  </cols>
  <sheetData>
    <row r="1" customFormat="false" ht="30" hidden="false" customHeight="true" outlineLevel="0" collapsed="false">
      <c r="A1" s="8" t="s">
        <v>474</v>
      </c>
      <c r="B1" s="8" t="s">
        <v>42</v>
      </c>
      <c r="C1" s="8" t="s">
        <v>43</v>
      </c>
      <c r="D1" s="8" t="s">
        <v>475</v>
      </c>
      <c r="E1" s="8" t="s">
        <v>476</v>
      </c>
      <c r="F1" s="8" t="s">
        <v>477</v>
      </c>
      <c r="G1" s="8" t="s">
        <v>478</v>
      </c>
      <c r="H1" s="8" t="s">
        <v>479</v>
      </c>
    </row>
    <row r="2" customFormat="false" ht="15" hidden="false" customHeight="false" outlineLevel="0" collapsed="false">
      <c r="A2" s="14" t="s">
        <v>480</v>
      </c>
      <c r="B2" s="14" t="s">
        <v>481</v>
      </c>
      <c r="C2" s="14" t="s">
        <v>16</v>
      </c>
      <c r="D2" s="14" t="n">
        <v>1</v>
      </c>
      <c r="E2" s="14" t="n">
        <v>1</v>
      </c>
      <c r="F2" s="15" t="s">
        <v>482</v>
      </c>
      <c r="G2" s="14"/>
      <c r="H2" s="14" t="s">
        <v>483</v>
      </c>
    </row>
    <row r="3" customFormat="false" ht="15" hidden="false" customHeight="false" outlineLevel="0" collapsed="false">
      <c r="A3" s="14" t="s">
        <v>156</v>
      </c>
      <c r="B3" s="14" t="s">
        <v>484</v>
      </c>
      <c r="C3" s="14" t="s">
        <v>16</v>
      </c>
      <c r="D3" s="14" t="n">
        <v>2</v>
      </c>
      <c r="E3" s="14" t="n">
        <v>1</v>
      </c>
      <c r="F3" s="14" t="s">
        <v>485</v>
      </c>
      <c r="G3" s="14"/>
      <c r="H3" s="14" t="s">
        <v>483</v>
      </c>
    </row>
    <row r="4" customFormat="false" ht="15" hidden="false" customHeight="false" outlineLevel="0" collapsed="false">
      <c r="A4" s="14" t="s">
        <v>486</v>
      </c>
      <c r="B4" s="14" t="s">
        <v>487</v>
      </c>
      <c r="C4" s="14" t="s">
        <v>16</v>
      </c>
      <c r="D4" s="14" t="n">
        <v>3</v>
      </c>
      <c r="E4" s="14" t="n">
        <v>0</v>
      </c>
      <c r="F4" s="14" t="s">
        <v>485</v>
      </c>
      <c r="G4" s="14"/>
      <c r="H4" s="14" t="s">
        <v>483</v>
      </c>
    </row>
    <row r="5" customFormat="false" ht="15" hidden="false" customHeight="false" outlineLevel="0" collapsed="false">
      <c r="A5" s="14" t="s">
        <v>488</v>
      </c>
      <c r="B5" s="14" t="s">
        <v>489</v>
      </c>
      <c r="C5" s="14" t="s">
        <v>16</v>
      </c>
      <c r="D5" s="14" t="n">
        <v>3</v>
      </c>
      <c r="E5" s="14" t="n">
        <v>0</v>
      </c>
      <c r="F5" s="14" t="s">
        <v>485</v>
      </c>
      <c r="G5" s="14"/>
      <c r="H5" s="14" t="s">
        <v>483</v>
      </c>
    </row>
    <row r="6" customFormat="false" ht="15" hidden="false" customHeight="false" outlineLevel="0" collapsed="false">
      <c r="A6" s="14" t="s">
        <v>490</v>
      </c>
      <c r="B6" s="14" t="s">
        <v>491</v>
      </c>
      <c r="C6" s="14" t="s">
        <v>16</v>
      </c>
      <c r="D6" s="14" t="n">
        <v>3</v>
      </c>
      <c r="E6" s="14" t="n">
        <v>1</v>
      </c>
      <c r="F6" s="14" t="s">
        <v>485</v>
      </c>
      <c r="G6" s="14"/>
      <c r="H6" s="14" t="s">
        <v>483</v>
      </c>
    </row>
    <row r="7" customFormat="false" ht="15" hidden="false" customHeight="false" outlineLevel="0" collapsed="false">
      <c r="A7" s="14" t="s">
        <v>492</v>
      </c>
      <c r="B7" s="14" t="s">
        <v>493</v>
      </c>
      <c r="C7" s="14" t="s">
        <v>17</v>
      </c>
      <c r="D7" s="14" t="n">
        <v>2</v>
      </c>
      <c r="E7" s="14" t="n">
        <v>1</v>
      </c>
      <c r="F7" s="14" t="s">
        <v>485</v>
      </c>
      <c r="G7" s="14"/>
      <c r="H7" s="14" t="s">
        <v>483</v>
      </c>
    </row>
    <row r="8" customFormat="false" ht="15" hidden="false" customHeight="false" outlineLevel="0" collapsed="false">
      <c r="A8" s="14" t="s">
        <v>494</v>
      </c>
      <c r="B8" s="14" t="s">
        <v>495</v>
      </c>
      <c r="C8" s="14" t="s">
        <v>17</v>
      </c>
      <c r="D8" s="14" t="n">
        <v>1</v>
      </c>
      <c r="E8" s="14" t="n">
        <v>0</v>
      </c>
      <c r="F8" s="15" t="s">
        <v>482</v>
      </c>
      <c r="G8" s="14"/>
      <c r="H8" s="14" t="s">
        <v>483</v>
      </c>
    </row>
    <row r="9" customFormat="false" ht="15" hidden="false" customHeight="false" outlineLevel="0" collapsed="false">
      <c r="A9" s="14" t="s">
        <v>496</v>
      </c>
      <c r="B9" s="14" t="s">
        <v>497</v>
      </c>
      <c r="C9" s="14" t="s">
        <v>17</v>
      </c>
      <c r="D9" s="14" t="n">
        <v>3</v>
      </c>
      <c r="E9" s="14" t="n">
        <v>1</v>
      </c>
      <c r="F9" s="14" t="s">
        <v>485</v>
      </c>
      <c r="G9" s="14"/>
      <c r="H9" s="14" t="s">
        <v>483</v>
      </c>
    </row>
    <row r="10" customFormat="false" ht="15" hidden="false" customHeight="false" outlineLevel="0" collapsed="false">
      <c r="A10" s="14" t="s">
        <v>498</v>
      </c>
      <c r="B10" s="14" t="s">
        <v>499</v>
      </c>
      <c r="C10" s="14" t="s">
        <v>17</v>
      </c>
      <c r="D10" s="14" t="n">
        <v>1</v>
      </c>
      <c r="E10" s="14" t="n">
        <v>0</v>
      </c>
      <c r="F10" s="15" t="s">
        <v>482</v>
      </c>
      <c r="G10" s="14"/>
      <c r="H10" s="14" t="s">
        <v>483</v>
      </c>
    </row>
    <row r="11" customFormat="false" ht="15" hidden="false" customHeight="false" outlineLevel="0" collapsed="false">
      <c r="A11" s="14" t="s">
        <v>500</v>
      </c>
      <c r="B11" s="14" t="s">
        <v>501</v>
      </c>
      <c r="C11" s="14" t="s">
        <v>17</v>
      </c>
      <c r="D11" s="14" t="n">
        <v>2</v>
      </c>
      <c r="E11" s="14" t="n">
        <v>1</v>
      </c>
      <c r="F11" s="14" t="s">
        <v>485</v>
      </c>
      <c r="G11" s="14"/>
      <c r="H11" s="14" t="s">
        <v>483</v>
      </c>
    </row>
    <row r="12" customFormat="false" ht="15" hidden="false" customHeight="false" outlineLevel="0" collapsed="false">
      <c r="A12" s="14" t="s">
        <v>502</v>
      </c>
      <c r="B12" s="14" t="s">
        <v>503</v>
      </c>
      <c r="C12" s="14" t="s">
        <v>18</v>
      </c>
      <c r="D12" s="14" t="n">
        <v>4</v>
      </c>
      <c r="E12" s="14" t="n">
        <v>3</v>
      </c>
      <c r="F12" s="14" t="s">
        <v>504</v>
      </c>
      <c r="G12" s="14"/>
      <c r="H12" s="14" t="s">
        <v>483</v>
      </c>
    </row>
    <row r="13" customFormat="false" ht="15" hidden="false" customHeight="false" outlineLevel="0" collapsed="false">
      <c r="A13" s="14" t="s">
        <v>505</v>
      </c>
      <c r="B13" s="14" t="s">
        <v>506</v>
      </c>
      <c r="C13" s="14" t="s">
        <v>18</v>
      </c>
      <c r="D13" s="14" t="n">
        <v>2</v>
      </c>
      <c r="E13" s="14" t="n">
        <v>1</v>
      </c>
      <c r="F13" s="14" t="s">
        <v>485</v>
      </c>
      <c r="G13" s="14"/>
      <c r="H13" s="14" t="s">
        <v>483</v>
      </c>
    </row>
    <row r="14" customFormat="false" ht="15" hidden="false" customHeight="false" outlineLevel="0" collapsed="false">
      <c r="A14" s="14" t="s">
        <v>507</v>
      </c>
      <c r="B14" s="14" t="s">
        <v>508</v>
      </c>
      <c r="C14" s="14" t="s">
        <v>18</v>
      </c>
      <c r="D14" s="14" t="n">
        <v>3</v>
      </c>
      <c r="E14" s="14" t="n">
        <v>0</v>
      </c>
      <c r="F14" s="14" t="s">
        <v>485</v>
      </c>
      <c r="G14" s="14"/>
      <c r="H14" s="14" t="s">
        <v>483</v>
      </c>
    </row>
    <row r="15" customFormat="false" ht="15" hidden="false" customHeight="false" outlineLevel="0" collapsed="false">
      <c r="A15" s="14" t="s">
        <v>509</v>
      </c>
      <c r="B15" s="14" t="s">
        <v>510</v>
      </c>
      <c r="C15" s="14" t="s">
        <v>19</v>
      </c>
      <c r="D15" s="14" t="n">
        <v>3</v>
      </c>
      <c r="E15" s="14" t="n">
        <v>1</v>
      </c>
      <c r="F15" s="14" t="s">
        <v>485</v>
      </c>
      <c r="G15" s="14"/>
      <c r="H15" s="14" t="s">
        <v>483</v>
      </c>
    </row>
    <row r="16" customFormat="false" ht="15" hidden="false" customHeight="false" outlineLevel="0" collapsed="false">
      <c r="A16" s="14" t="s">
        <v>511</v>
      </c>
      <c r="B16" s="14" t="s">
        <v>512</v>
      </c>
      <c r="C16" s="14" t="s">
        <v>19</v>
      </c>
      <c r="D16" s="14" t="n">
        <v>2</v>
      </c>
      <c r="E16" s="14" t="n">
        <v>0</v>
      </c>
      <c r="F16" s="14" t="s">
        <v>485</v>
      </c>
      <c r="G16" s="14"/>
      <c r="H16" s="14" t="s">
        <v>483</v>
      </c>
    </row>
    <row r="17" customFormat="false" ht="15" hidden="false" customHeight="false" outlineLevel="0" collapsed="false">
      <c r="A17" s="14" t="s">
        <v>513</v>
      </c>
      <c r="B17" s="14" t="s">
        <v>514</v>
      </c>
      <c r="C17" s="14" t="s">
        <v>19</v>
      </c>
      <c r="D17" s="14" t="n">
        <v>2</v>
      </c>
      <c r="E17" s="14" t="n">
        <v>0</v>
      </c>
      <c r="F17" s="14" t="s">
        <v>485</v>
      </c>
      <c r="G17" s="14"/>
      <c r="H17" s="14" t="s">
        <v>483</v>
      </c>
    </row>
    <row r="18" customFormat="false" ht="15" hidden="false" customHeight="false" outlineLevel="0" collapsed="false">
      <c r="A18" s="14" t="s">
        <v>515</v>
      </c>
      <c r="B18" s="14" t="s">
        <v>516</v>
      </c>
      <c r="C18" s="14" t="s">
        <v>19</v>
      </c>
      <c r="D18" s="14" t="n">
        <v>3</v>
      </c>
      <c r="E18" s="14" t="n">
        <v>1</v>
      </c>
      <c r="F18" s="14" t="s">
        <v>485</v>
      </c>
      <c r="G18" s="14"/>
      <c r="H18" s="14" t="s">
        <v>483</v>
      </c>
    </row>
    <row r="19" customFormat="false" ht="15" hidden="false" customHeight="false" outlineLevel="0" collapsed="false">
      <c r="A19" s="14" t="s">
        <v>517</v>
      </c>
      <c r="B19" s="14" t="s">
        <v>518</v>
      </c>
      <c r="C19" s="14" t="s">
        <v>19</v>
      </c>
      <c r="D19" s="14" t="n">
        <v>4</v>
      </c>
      <c r="E19" s="14" t="n">
        <v>1</v>
      </c>
      <c r="F19" s="14" t="s">
        <v>504</v>
      </c>
      <c r="G19" s="14"/>
      <c r="H19" s="14" t="s">
        <v>483</v>
      </c>
    </row>
    <row r="20" customFormat="false" ht="15" hidden="false" customHeight="false" outlineLevel="0" collapsed="false">
      <c r="A20" s="14" t="s">
        <v>519</v>
      </c>
      <c r="B20" s="14" t="s">
        <v>520</v>
      </c>
      <c r="C20" s="14" t="s">
        <v>19</v>
      </c>
      <c r="D20" s="14" t="n">
        <v>1</v>
      </c>
      <c r="E20" s="14" t="n">
        <v>0</v>
      </c>
      <c r="F20" s="15" t="s">
        <v>482</v>
      </c>
      <c r="G20" s="14"/>
      <c r="H20" s="14" t="s">
        <v>483</v>
      </c>
    </row>
    <row r="21" customFormat="false" ht="15" hidden="false" customHeight="false" outlineLevel="0" collapsed="false">
      <c r="A21" s="14" t="s">
        <v>521</v>
      </c>
      <c r="B21" s="14" t="s">
        <v>522</v>
      </c>
      <c r="C21" s="14" t="s">
        <v>19</v>
      </c>
      <c r="D21" s="14" t="n">
        <v>2</v>
      </c>
      <c r="E21" s="14" t="n">
        <v>0</v>
      </c>
      <c r="F21" s="14" t="s">
        <v>485</v>
      </c>
      <c r="G21" s="14"/>
      <c r="H21" s="14" t="s">
        <v>483</v>
      </c>
    </row>
    <row r="22" customFormat="false" ht="15" hidden="false" customHeight="false" outlineLevel="0" collapsed="false">
      <c r="A22" s="14" t="s">
        <v>523</v>
      </c>
      <c r="B22" s="14" t="s">
        <v>524</v>
      </c>
      <c r="C22" s="14" t="s">
        <v>15</v>
      </c>
      <c r="D22" s="14" t="n">
        <v>2</v>
      </c>
      <c r="E22" s="14" t="n">
        <v>1</v>
      </c>
      <c r="F22" s="14" t="s">
        <v>485</v>
      </c>
      <c r="G22" s="14"/>
      <c r="H22" s="14" t="s">
        <v>483</v>
      </c>
    </row>
    <row r="23" customFormat="false" ht="15" hidden="false" customHeight="false" outlineLevel="0" collapsed="false">
      <c r="A23" s="14" t="s">
        <v>525</v>
      </c>
      <c r="B23" s="14" t="s">
        <v>526</v>
      </c>
      <c r="C23" s="14" t="s">
        <v>15</v>
      </c>
      <c r="D23" s="14" t="n">
        <v>3</v>
      </c>
      <c r="E23" s="14" t="n">
        <v>0</v>
      </c>
      <c r="F23" s="14" t="s">
        <v>485</v>
      </c>
      <c r="G23" s="14"/>
      <c r="H23" s="14" t="s">
        <v>483</v>
      </c>
    </row>
    <row r="24" customFormat="false" ht="15" hidden="false" customHeight="false" outlineLevel="0" collapsed="false">
      <c r="A24" s="14" t="s">
        <v>527</v>
      </c>
      <c r="B24" s="14" t="s">
        <v>528</v>
      </c>
      <c r="C24" s="14" t="s">
        <v>15</v>
      </c>
      <c r="D24" s="14" t="n">
        <v>2</v>
      </c>
      <c r="E24" s="14" t="n">
        <v>2</v>
      </c>
      <c r="F24" s="14" t="s">
        <v>485</v>
      </c>
      <c r="G24" s="14"/>
      <c r="H24" s="14" t="s">
        <v>483</v>
      </c>
    </row>
    <row r="25" customFormat="false" ht="15" hidden="false" customHeight="false" outlineLevel="0" collapsed="false">
      <c r="A25" s="14" t="s">
        <v>529</v>
      </c>
      <c r="B25" s="14" t="s">
        <v>530</v>
      </c>
      <c r="C25" s="14" t="s">
        <v>15</v>
      </c>
      <c r="D25" s="14" t="n">
        <v>4</v>
      </c>
      <c r="E25" s="14" t="n">
        <v>1</v>
      </c>
      <c r="F25" s="14" t="s">
        <v>504</v>
      </c>
      <c r="G25" s="14"/>
      <c r="H25" s="14" t="s">
        <v>483</v>
      </c>
    </row>
    <row r="26" customFormat="false" ht="15" hidden="false" customHeight="false" outlineLevel="0" collapsed="false">
      <c r="A26" s="14" t="s">
        <v>531</v>
      </c>
      <c r="B26" s="14" t="s">
        <v>532</v>
      </c>
      <c r="C26" s="14" t="s">
        <v>15</v>
      </c>
      <c r="D26" s="14" t="n">
        <v>3</v>
      </c>
      <c r="E26" s="14" t="n">
        <v>1</v>
      </c>
      <c r="F26" s="14" t="s">
        <v>485</v>
      </c>
      <c r="G26" s="14"/>
      <c r="H26" s="14" t="s">
        <v>483</v>
      </c>
    </row>
    <row r="27" customFormat="false" ht="15" hidden="false" customHeight="false" outlineLevel="0" collapsed="false">
      <c r="A27" s="14" t="s">
        <v>533</v>
      </c>
      <c r="B27" s="14" t="s">
        <v>534</v>
      </c>
      <c r="C27" s="14" t="s">
        <v>15</v>
      </c>
      <c r="D27" s="14" t="n">
        <v>3</v>
      </c>
      <c r="E27" s="14" t="n">
        <v>2</v>
      </c>
      <c r="F27" s="14" t="s">
        <v>485</v>
      </c>
      <c r="G27" s="14"/>
      <c r="H27" s="14" t="s">
        <v>483</v>
      </c>
    </row>
    <row r="28" customFormat="false" ht="15" hidden="false" customHeight="false" outlineLevel="0" collapsed="false">
      <c r="A28" s="4" t="s">
        <v>535</v>
      </c>
      <c r="B28" s="4"/>
      <c r="C28" s="4"/>
      <c r="D28" s="4" t="n">
        <f aca="false">SUM(D2:D27)</f>
        <v>64</v>
      </c>
      <c r="E28" s="4" t="n">
        <f aca="false">SUM(E2:E27)</f>
        <v>20</v>
      </c>
      <c r="F28" s="4"/>
      <c r="G28" s="4"/>
      <c r="H28" s="4"/>
    </row>
    <row r="30" customFormat="false" ht="15" hidden="false" customHeight="false" outlineLevel="0" collapsed="false">
      <c r="A30" s="7" t="s">
        <v>536</v>
      </c>
    </row>
  </sheetData>
  <autoFilter ref="A1:H27"/>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2026-10-23T10:28:35Z</dcterms:created>
  <dc:creator>openpyxl</dc:creator>
  <dc:description/>
  <dc:language>en-US</dc:language>
  <cp:lastModifiedBy/>
  <dcterms:modified xsi:type="dcterms:W3CDTF">2026-10-23T10:28:35Z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