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4.xml.rels" ContentType="application/vnd.openxmlformats-package.relationship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ummary" sheetId="1" state="visible" r:id="rId3"/>
    <sheet name="Craft register" sheetId="2" state="visible" r:id="rId4"/>
    <sheet name="GI register" sheetId="3" state="visible" r:id="rId5"/>
    <sheet name="Districts" sheetId="4" state="visible" r:id="rId6"/>
  </sheets>
  <definedNames>
    <definedName function="false" hidden="true" localSheetId="1" name="_xlnm._FilterDatabase" vbProcedure="false">'Craft register'!$A$1:$M$63</definedName>
    <definedName function="false" hidden="true" localSheetId="3" name="_xlnm._FilterDatabase" vbProcedure="false">Districts!$A$1:$H$35</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<sst xmlns="http://schemas.openxmlformats.org/spreadsheetml/2006/main" count="1231" uniqueCount="640">
  <si>
    <t xml:space="preserve">Tisser Artisans Trust — Gujarat craft register, first edition</t>
  </si>
  <si>
    <t xml:space="preserve">Companion database to 'Gujarat: A Journey Through Crafts'  ·  craft mapping initiative</t>
  </si>
  <si>
    <t xml:space="preserve">How to use this workbook</t>
  </si>
  <si>
    <t xml:space="preserve">Craft register</t>
  </si>
  <si>
    <t xml:space="preserve">The master list. Add a new craft as a new row at the bottom, in the same format as the greyed example. Region, family, vitality and field-check are drop-downs.</t>
  </si>
  <si>
    <t xml:space="preserve">GI register</t>
  </si>
  <si>
    <t xml:space="preserve">Registered geographical indications, other classes, and significant crafts with no protection. Replace when the registry updates.</t>
  </si>
  <si>
    <t xml:space="preserve">Districts</t>
  </si>
  <si>
    <t xml:space="preserve">One row per district, with entry counts and survey priority. Use the 'Assigned to' and 'Survey status' columns to run the next field round.</t>
  </si>
  <si>
    <t xml:space="preserve">Counts</t>
  </si>
  <si>
    <t xml:space="preserve">Live counts by region, family and vitality. These read from the Craft register, so they update as you add rows.</t>
  </si>
  <si>
    <t xml:space="preserve">Craft entries recorded</t>
  </si>
  <si>
    <t xml:space="preserve">Entries awaiting field check</t>
  </si>
  <si>
    <t xml:space="preserve">Entries covered by a GI</t>
  </si>
  <si>
    <t xml:space="preserve">By region</t>
  </si>
  <si>
    <t xml:space="preserve">Kutch</t>
  </si>
  <si>
    <t xml:space="preserve">Saurashtra</t>
  </si>
  <si>
    <t xml:space="preserve">North Gujarat</t>
  </si>
  <si>
    <t xml:space="preserve">Central Gujarat</t>
  </si>
  <si>
    <t xml:space="preserve">South Gujarat</t>
  </si>
  <si>
    <t xml:space="preserve">By vitality</t>
  </si>
  <si>
    <t xml:space="preserve">Thriving</t>
  </si>
  <si>
    <t xml:space="preserve">Holding</t>
  </si>
  <si>
    <t xml:space="preserve">At risk</t>
  </si>
  <si>
    <t xml:space="preserve">Critical</t>
  </si>
  <si>
    <t xml:space="preserve">By material family</t>
  </si>
  <si>
    <t xml:space="preserve">On the loom</t>
  </si>
  <si>
    <t xml:space="preserve">With the needle</t>
  </si>
  <si>
    <t xml:space="preserve">In metal</t>
  </si>
  <si>
    <t xml:space="preserve">In wood</t>
  </si>
  <si>
    <t xml:space="preserve">In clay</t>
  </si>
  <si>
    <t xml:space="preserve">In fibre</t>
  </si>
  <si>
    <t xml:space="preserve">In print</t>
  </si>
  <si>
    <t xml:space="preserve">In pigment</t>
  </si>
  <si>
    <t xml:space="preserve">In leather</t>
  </si>
  <si>
    <t xml:space="preserve">In paper</t>
  </si>
  <si>
    <t xml:space="preserve">In sound</t>
  </si>
  <si>
    <t xml:space="preserve">In stone</t>
  </si>
  <si>
    <t xml:space="preserve">In glass</t>
  </si>
  <si>
    <t xml:space="preserve">Sources: GI Registry Chennai and published state registration lists; state ODOP, handloom and handicraft cluster documentation; published cluster reporting and survey material.</t>
  </si>
  <si>
    <t xml:space="preserve">ID</t>
  </si>
  <si>
    <t xml:space="preserve">Craft name</t>
  </si>
  <si>
    <t xml:space="preserve">Local name</t>
  </si>
  <si>
    <t xml:space="preserve">Region</t>
  </si>
  <si>
    <t xml:space="preserve">District / belt</t>
  </si>
  <si>
    <t xml:space="preserve">Material family</t>
  </si>
  <si>
    <t xml:space="preserve">Community of makers</t>
  </si>
  <si>
    <t xml:space="preserve">Description</t>
  </si>
  <si>
    <t xml:space="preserve">Status tags</t>
  </si>
  <si>
    <t xml:space="preserve">GI application</t>
  </si>
  <si>
    <t xml:space="preserve">Vitality</t>
  </si>
  <si>
    <t xml:space="preserve">Field-check needed</t>
  </si>
  <si>
    <t xml:space="preserve">Source note</t>
  </si>
  <si>
    <t xml:space="preserve">RJ001</t>
  </si>
  <si>
    <t xml:space="preserve">Ajrakh Block Printing</t>
  </si>
  <si>
    <t xml:space="preserve">અજરખ છાપકામ</t>
  </si>
  <si>
    <t xml:space="preserve">Kutch (Ajrakhpur · Dhamadka)</t>
  </si>
  <si>
    <t xml:space="preserve">Khatri printer families, Muslim, originally from Sindh</t>
  </si>
  <si>
    <t xml:space="preserve">Sixteen or more stages of resist and mordant printing, worked on both faces of the cloth in exact register, in madder red and indigo on a black ground. The village of Dhamadka was abandoned after the 2001 earthquake and the printers built Ajrakhpur from nothing — the craft survived by moving.</t>
  </si>
  <si>
    <t xml:space="preserve">GI 1050 · Cluster</t>
  </si>
  <si>
    <t xml:space="preserve">1050</t>
  </si>
  <si>
    <t xml:space="preserve">No</t>
  </si>
  <si>
    <t xml:space="preserve">First edition desk research</t>
  </si>
  <si>
    <t xml:space="preserve">RJ002</t>
  </si>
  <si>
    <t xml:space="preserve">Kutch Bandhani</t>
  </si>
  <si>
    <t xml:space="preserve">કચ્છી બાંધણી</t>
  </si>
  <si>
    <t xml:space="preserve">Kutch (Bhuj · Mandvi)</t>
  </si>
  <si>
    <t xml:space="preserve">Khatri tiers and dyers</t>
  </si>
  <si>
    <t xml:space="preserve">The cloth is pinched into thousands of points with a sharpened fingernail ring and bound before dyeing. Kutchi work is graded by the fineness of the point — the finest pieces carry a bindi so small the pattern reads as texture rather than dot.</t>
  </si>
  <si>
    <t xml:space="preserve">GI 756</t>
  </si>
  <si>
    <t xml:space="preserve">756</t>
  </si>
  <si>
    <t xml:space="preserve">RJ003</t>
  </si>
  <si>
    <t xml:space="preserve">Rogan Painting</t>
  </si>
  <si>
    <t xml:space="preserve">રોગાન કળા</t>
  </si>
  <si>
    <t xml:space="preserve">Kutch (Nirona)</t>
  </si>
  <si>
    <t xml:space="preserve">The Khatri family of Nirona</t>
  </si>
  <si>
    <t xml:space="preserve">Castor oil boiled for hours until it strings, mixed with pigment, and drawn out into a thread with a metal stylus that never touches the cloth — the painter lays the thread down from the air, then folds the cloth to mirror the design onto the other half. Practised by a single family.</t>
  </si>
  <si>
    <t xml:space="preserve">GI 718 · One family</t>
  </si>
  <si>
    <t xml:space="preserve">718</t>
  </si>
  <si>
    <t xml:space="preserve">RJ004</t>
  </si>
  <si>
    <t xml:space="preserve">Copper-Coated Iron Bells</t>
  </si>
  <si>
    <t xml:space="preserve">તાંબાની ઘંટડી</t>
  </si>
  <si>
    <t xml:space="preserve">Kutch (Nirona · Zura)</t>
  </si>
  <si>
    <t xml:space="preserve">Lohar smiths, Muslim, of Nirona and Zura</t>
  </si>
  <si>
    <t xml:space="preserve">Cut from scrap iron sheet, rivetted without welding, coated in copper and brass powder and fired in a mud kiln. Tuned by hammer alone to a set of named notes — a herder can identify which of his animals is moving by the pitch of its bell.</t>
  </si>
  <si>
    <t xml:space="preserve">Unprotected</t>
  </si>
  <si>
    <t xml:space="preserve">RJ005</t>
  </si>
  <si>
    <t xml:space="preserve">Lacquer and Wood Turnery</t>
  </si>
  <si>
    <t xml:space="preserve">લાખકામ</t>
  </si>
  <si>
    <t xml:space="preserve">Vadha community turners</t>
  </si>
  <si>
    <t xml:space="preserve">Colour applied on a spinning lathe by pressing a lac stick against the turning form — friction heat melts and bonds the pigment, and the pattern is laid in by changing sticks mid-turn. Rolling pins, ladles, cradles and toys.</t>
  </si>
  <si>
    <t xml:space="preserve">Field-check</t>
  </si>
  <si>
    <t xml:space="preserve">Yes</t>
  </si>
  <si>
    <t xml:space="preserve">RJ006</t>
  </si>
  <si>
    <t xml:space="preserve">Khavda Painted Pottery</t>
  </si>
  <si>
    <t xml:space="preserve">ખાવડા માટીકામ</t>
  </si>
  <si>
    <t xml:space="preserve">Kutch (Khavda)</t>
  </si>
  <si>
    <t xml:space="preserve">Kumbhar potters of Khavda, on the edge of the Rann</t>
  </si>
  <si>
    <t xml:space="preserve">Thrown from Rann clay, burnished, and painted freehand in geometric bands using red ochre and a brush made from donkey hair. The white is a local clay slip. One of the few Indian potteries where the decoration is more distinctive than the form.</t>
  </si>
  <si>
    <t xml:space="preserve">RJ007</t>
  </si>
  <si>
    <t xml:space="preserve">Lippan — Mud and Mirror Work</t>
  </si>
  <si>
    <t xml:space="preserve">લીપણકામ</t>
  </si>
  <si>
    <t xml:space="preserve">Kutch (Banni villages)</t>
  </si>
  <si>
    <t xml:space="preserve">Rabari, Mutwa and Meghwal women of the Banni grasslands</t>
  </si>
  <si>
    <t xml:space="preserve">Relief patterns raised in a paste of clay and camel dung on the inner walls of a bhunga, with mirror set into the wet surface. It cools the room, it survives earthquake better than masonry, and it is renewed by the women of the household rather than by a paid craftsman.</t>
  </si>
  <si>
    <t xml:space="preserve">GI pipeline</t>
  </si>
  <si>
    <t xml:space="preserve">pipeline</t>
  </si>
  <si>
    <t xml:space="preserve">RJ008</t>
  </si>
  <si>
    <t xml:space="preserve">Suf Embroidery</t>
  </si>
  <si>
    <t xml:space="preserve">સૂફ ભરતકામ</t>
  </si>
  <si>
    <t xml:space="preserve">Kutch · Banaskantha</t>
  </si>
  <si>
    <t xml:space="preserve">Sodha Rajput and Meghwal women</t>
  </si>
  <si>
    <t xml:space="preserve">Counted-thread surface satin stitch worked from the back of the cloth, so the embroiderer counts warp and weft blind and never draws a design first. Geometric by necessity: the grid of the cloth is the only guide.</t>
  </si>
  <si>
    <t xml:space="preserve">GI 997</t>
  </si>
  <si>
    <t xml:space="preserve">997</t>
  </si>
  <si>
    <t xml:space="preserve">RJ009</t>
  </si>
  <si>
    <t xml:space="preserve">Rabari Embroidery</t>
  </si>
  <si>
    <t xml:space="preserve">રબારી ભરતકામ</t>
  </si>
  <si>
    <t xml:space="preserve">Rabari pastoralist women</t>
  </si>
  <si>
    <t xml:space="preserve">Chain stitch with large mirrors in many shapes — round, lozenge, triangular, beak-shaped — outlined in buttonhole. The Rabari dress code once encoded a woman's age and marital status in the density of the work; several Rabari sub-groups have since restricted their own embroidery by community decision.</t>
  </si>
  <si>
    <t xml:space="preserve">GI 103 (Kutch Embroidery)</t>
  </si>
  <si>
    <t xml:space="preserve">103 (Kutch Embroidery)</t>
  </si>
  <si>
    <t xml:space="preserve">RJ010</t>
  </si>
  <si>
    <t xml:space="preserve">Ahir and Jat Embroidery</t>
  </si>
  <si>
    <t xml:space="preserve">આહીર ભરતકામ</t>
  </si>
  <si>
    <t xml:space="preserve">Kutch (Banni)</t>
  </si>
  <si>
    <t xml:space="preserve">Ahir, Jat and Mutwa women of the Banni</t>
  </si>
  <si>
    <t xml:space="preserve">Three distinct hands under one GI: Ahir chain-stitch floral work; Jat cross-stitch so fine it is counted in threads; Mutwa work in miniature, with mirrors a few millimetres across. The differences matter to the makers and are invisible to most buyers.</t>
  </si>
  <si>
    <t xml:space="preserve">GI 103</t>
  </si>
  <si>
    <t xml:space="preserve">103</t>
  </si>
  <si>
    <t xml:space="preserve">RJ011</t>
  </si>
  <si>
    <t xml:space="preserve">Bhujodi Weaving</t>
  </si>
  <si>
    <t xml:space="preserve">ભુજોડી વણાટ</t>
  </si>
  <si>
    <t xml:space="preserve">Kutch (Bhujodi)</t>
  </si>
  <si>
    <t xml:space="preserve">Vankar (Meghwal) weavers of Bhujodi</t>
  </si>
  <si>
    <t xml:space="preserve">Extra-weft patterned shawls and blankets woven for the Rabari herders who supplied the wool — a closed loop between two communities that lasted centuries. The weavers now sell to cities, and buy wool from elsewhere, which is the whole story of the craft's survival and its loss at once.</t>
  </si>
  <si>
    <t xml:space="preserve">GI 174 (Kachchh Shawls) · Cluster</t>
  </si>
  <si>
    <t xml:space="preserve">174 (Kachchh Shawls)</t>
  </si>
  <si>
    <t xml:space="preserve">RJ012</t>
  </si>
  <si>
    <t xml:space="preserve">Kala Cotton Weaving</t>
  </si>
  <si>
    <t xml:space="preserve">કાળા કપાસ વણાટ</t>
  </si>
  <si>
    <t xml:space="preserve">Vankar weavers with Kutch farming co-operatives</t>
  </si>
  <si>
    <t xml:space="preserve">Old-world indigenous cotton, rain-fed, short-staple and never irrigated or sprayed. Abandoned as unspinnable by mills, it was revived from the 2000s as a hand-spun fibre. One of very few Indian craft revivals that began with the seed rather than the product.</t>
  </si>
  <si>
    <t xml:space="preserve">Revived</t>
  </si>
  <si>
    <t xml:space="preserve">RJ013</t>
  </si>
  <si>
    <t xml:space="preserve">Kharad Weaving</t>
  </si>
  <si>
    <t xml:space="preserve">ખરડ વણાટ</t>
  </si>
  <si>
    <t xml:space="preserve">Kutch (Kukma)</t>
  </si>
  <si>
    <t xml:space="preserve">Marwada Meghwal weavers</t>
  </si>
  <si>
    <t xml:space="preserve">Heavy floor rugs woven from camel and sheep hair on a horizontal loom pegged to the ground, in bold geometric blocks. Made for herders and for dowry; reported to be down to a very small number of practising families.</t>
  </si>
  <si>
    <t xml:space="preserve">Two families</t>
  </si>
  <si>
    <t xml:space="preserve">RJ014</t>
  </si>
  <si>
    <t xml:space="preserve">Mashru Weaving</t>
  </si>
  <si>
    <t xml:space="preserve">મશરૂ વણાટ</t>
  </si>
  <si>
    <t xml:space="preserve">Kutch (Mandvi) · Patan</t>
  </si>
  <si>
    <t xml:space="preserve">Khatri and Vankar weavers</t>
  </si>
  <si>
    <t xml:space="preserve">Silk face, cotton back — from misru, mixed. A satin binding puts silk on the outside and cotton against the skin, solving a religious question with a weave structure. Woven in bright stripes and arrow patterns.</t>
  </si>
  <si>
    <t xml:space="preserve">Shared with Patan</t>
  </si>
  <si>
    <t xml:space="preserve">RJ015</t>
  </si>
  <si>
    <t xml:space="preserve">Kutch Leather Craft</t>
  </si>
  <si>
    <t xml:space="preserve">ચર્મકામ</t>
  </si>
  <si>
    <t xml:space="preserve">Kutch (Hodka · Bhirandiyara)</t>
  </si>
  <si>
    <t xml:space="preserve">Meghwal leatherworkers</t>
  </si>
  <si>
    <t xml:space="preserve">Vegetable-tanned hide from the herding economy, cut and embroidered with silk thread and mirror into footwear, bags, horse trappings and water vessels. The embroidery is the Meghwal signature — no other Indian leather tradition stitches like this.</t>
  </si>
  <si>
    <t xml:space="preserve">Herding craft</t>
  </si>
  <si>
    <t xml:space="preserve">RJ016</t>
  </si>
  <si>
    <t xml:space="preserve">Namda Felt</t>
  </si>
  <si>
    <t xml:space="preserve">નમદા</t>
  </si>
  <si>
    <t xml:space="preserve">Felt-makers of the Kutch herding belt</t>
  </si>
  <si>
    <t xml:space="preserve">Wool matted with soap, water and pressure rather than spun or woven, then appliquéd in coloured wool. The oldest textile technique there is, needing no loom at all, and now very thinly practised here.</t>
  </si>
  <si>
    <t xml:space="preserve">RJ017</t>
  </si>
  <si>
    <t xml:space="preserve">Kutchi Silver and Bead Jewellery</t>
  </si>
  <si>
    <t xml:space="preserve">ચાંદીના ઘરેણાં</t>
  </si>
  <si>
    <t xml:space="preserve">Kutch (Bhuj)</t>
  </si>
  <si>
    <t xml:space="preserve">Soni silversmiths of Bhuj</t>
  </si>
  <si>
    <t xml:space="preserve">Heavy hollow silver worn by pastoralist women — the nose ring, the neck torque, the anklet — made to be worn daily and to hold value in a household with no bank. Weight is the point, not delicacy.</t>
  </si>
  <si>
    <t xml:space="preserve">Trade cluster</t>
  </si>
  <si>
    <t xml:space="preserve">RJ018</t>
  </si>
  <si>
    <t xml:space="preserve">Batik Printing</t>
  </si>
  <si>
    <t xml:space="preserve">બાટિક છાપકામ</t>
  </si>
  <si>
    <t xml:space="preserve">Kutch (Mundra)</t>
  </si>
  <si>
    <t xml:space="preserve">Khatri printers of Mundra</t>
  </si>
  <si>
    <t xml:space="preserve">Wax-resist printing applied with a block rather than drawn, giving the crackle that distinguishes Kutchi batik from the Indonesian line it descends from.</t>
  </si>
  <si>
    <t xml:space="preserve">RJ019</t>
  </si>
  <si>
    <t xml:space="preserve">Jamnagari Bandhani</t>
  </si>
  <si>
    <t xml:space="preserve">જામનગરી બાંધણી</t>
  </si>
  <si>
    <t xml:space="preserve">Jamnagar</t>
  </si>
  <si>
    <t xml:space="preserve">Khatri tiers and dyers of Jamnagar</t>
  </si>
  <si>
    <t xml:space="preserve">Jamnagar's water is credited with the depth of its red, and the city has tied bandhani for four centuries. The gharchola and the panetar — the two wedding cloths of Gujarat — are both Jamnagari work, and the trade still turns on the wedding calendar.</t>
  </si>
  <si>
    <t xml:space="preserve">GI 221</t>
  </si>
  <si>
    <t xml:space="preserve">221</t>
  </si>
  <si>
    <t xml:space="preserve">RJ020</t>
  </si>
  <si>
    <t xml:space="preserve">Gharchola</t>
  </si>
  <si>
    <t xml:space="preserve">ઘરચોળું</t>
  </si>
  <si>
    <t xml:space="preserve">Jamnagar · Kutch</t>
  </si>
  <si>
    <t xml:space="preserve">Khatri dyers and zari weavers</t>
  </si>
  <si>
    <t xml:space="preserve">A wedding odhani: a grid of gold zari woven into the cloth first, then bandhani tied and dyed inside each square. Twelve squares, fifty-two squares — the count carries meaning. Two crafts and two trades in a single garment.</t>
  </si>
  <si>
    <t xml:space="preserve">GI 838</t>
  </si>
  <si>
    <t xml:space="preserve">838</t>
  </si>
  <si>
    <t xml:space="preserve">RJ021</t>
  </si>
  <si>
    <t xml:space="preserve">Rajkot Patola</t>
  </si>
  <si>
    <t xml:space="preserve">રાજકોટ પટોળા</t>
  </si>
  <si>
    <t xml:space="preserve">Rajkot</t>
  </si>
  <si>
    <t xml:space="preserve">Weavers of Rajkot city</t>
  </si>
  <si>
    <t xml:space="preserve">Single ikat — only the weft is resist-dyed before weaving, so the pattern is set by one thread system rather than two. Faster and far cheaper than Patan's double ikat, and routinely sold as though it were the same thing, which is precisely why the two hold separate registrations.</t>
  </si>
  <si>
    <t xml:space="preserve">GI 380</t>
  </si>
  <si>
    <t xml:space="preserve">380</t>
  </si>
  <si>
    <t xml:space="preserve">RJ022</t>
  </si>
  <si>
    <t xml:space="preserve">Tangaliya Weaving</t>
  </si>
  <si>
    <t xml:space="preserve">તાંગળિયા વણાટ</t>
  </si>
  <si>
    <t xml:space="preserve">Surendranagar</t>
  </si>
  <si>
    <t xml:space="preserve">Dangasia community, Surendranagar</t>
  </si>
  <si>
    <t xml:space="preserve">Contrasting thread wound around a bundle of warp ends while the cloth is on the loom, raising a bead of colour that stands off the surface — dots that are woven, not embroidered. Practised by one community and taught almost nowhere else.</t>
  </si>
  <si>
    <t xml:space="preserve">GI 127 · Single community</t>
  </si>
  <si>
    <t xml:space="preserve">127</t>
  </si>
  <si>
    <t xml:space="preserve">RJ023</t>
  </si>
  <si>
    <t xml:space="preserve">Jasdan Patari</t>
  </si>
  <si>
    <t xml:space="preserve">જસદણ પટારી</t>
  </si>
  <si>
    <t xml:space="preserve">Rajkot (Jasdan)</t>
  </si>
  <si>
    <t xml:space="preserve">Carpenter families of Jasdan</t>
  </si>
  <si>
    <t xml:space="preserve">Dowry chests built in wood and bound in decorated sheet metal, painted and studded. A bride's patari held her textiles and her jewellery, and its size recorded the household's standing. Recently registered after a long campaign.</t>
  </si>
  <si>
    <t xml:space="preserve">GI recent</t>
  </si>
  <si>
    <t xml:space="preserve">recent</t>
  </si>
  <si>
    <t xml:space="preserve">RJ024</t>
  </si>
  <si>
    <t xml:space="preserve">Saurashtra Bead Work</t>
  </si>
  <si>
    <t xml:space="preserve">મોતીકામ</t>
  </si>
  <si>
    <t xml:space="preserve">Junagadh · Bhavnagar · Amreli</t>
  </si>
  <si>
    <t xml:space="preserve">Kathi, Ahir and Kanbi women</t>
  </si>
  <si>
    <t xml:space="preserve">Glass beads strung on thread into toran door hangings, peacocks, cradle covers and wall pieces, worked without a loom. Made for the house rather than for sale, which is why it is barely recorded and why the pieces that survive are heirlooms.</t>
  </si>
  <si>
    <t xml:space="preserve">RJ025</t>
  </si>
  <si>
    <t xml:space="preserve">Kathipa and Ari Embroidery</t>
  </si>
  <si>
    <t xml:space="preserve">કાઠીપા ભરતકામ</t>
  </si>
  <si>
    <t xml:space="preserve">Morbi · Bhavnagar · Amreli</t>
  </si>
  <si>
    <t xml:space="preserve">Kathi Darbar and Mochi communities</t>
  </si>
  <si>
    <t xml:space="preserve">Bold silk floss on dark cotton, worked with the ari — a cobbler's hook that chains from above the cloth at speed. The Mochi hook-work of Saurashtra once served the princely courts and is now almost entirely gone from them.</t>
  </si>
  <si>
    <t xml:space="preserve">RJ026</t>
  </si>
  <si>
    <t xml:space="preserve">Morbi Ceramic and Pottery</t>
  </si>
  <si>
    <t xml:space="preserve">મોરબી સિરામિક</t>
  </si>
  <si>
    <t xml:space="preserve">Morbi</t>
  </si>
  <si>
    <t xml:space="preserve">Potter families, and an industrial ceramic cluster</t>
  </si>
  <si>
    <t xml:space="preserve">India's ceramic capital by volume. The hand-potting tradition and the tile industry sit on the same clay and in the same town — a rare case where industrialisation grew out of a craft rather than displacing it, though the handwork is now the smaller half.</t>
  </si>
  <si>
    <t xml:space="preserve">ODOP</t>
  </si>
  <si>
    <t xml:space="preserve">RJ027</t>
  </si>
  <si>
    <t xml:space="preserve">Shell Craft</t>
  </si>
  <si>
    <t xml:space="preserve">શંખકામ</t>
  </si>
  <si>
    <t xml:space="preserve">Gir Somnath · Porbandar · Devbhoomi Dwarka</t>
  </si>
  <si>
    <t xml:space="preserve">Coastal households along the Saurashtra shore</t>
  </si>
  <si>
    <t xml:space="preserve">Lamps, boxes, jewellery and ritual objects cut and assembled from seashell collected on the Arabian Sea coast. Sustained by pilgrim traffic to Somnath and Dwarka rather than by a design market.</t>
  </si>
  <si>
    <t xml:space="preserve">Coastal craft</t>
  </si>
  <si>
    <t xml:space="preserve">RJ028</t>
  </si>
  <si>
    <t xml:space="preserve">Kawand Patchwork Quilts</t>
  </si>
  <si>
    <t xml:space="preserve">કાવંડ</t>
  </si>
  <si>
    <t xml:space="preserve">Gir Somnath · Junagadh</t>
  </si>
  <si>
    <t xml:space="preserve">Tatala community women</t>
  </si>
  <si>
    <t xml:space="preserve">Quilts pieced from fabric remnants in deliberate colour blocks and stitched through — a textile-recovery tradition that predates the term by several centuries.</t>
  </si>
  <si>
    <t xml:space="preserve">RJ029</t>
  </si>
  <si>
    <t xml:space="preserve">Saurashtra Dhabla and Shawl</t>
  </si>
  <si>
    <t xml:space="preserve">ધાબળો</t>
  </si>
  <si>
    <t xml:space="preserve">Rajkot · Surendranagar · Botad</t>
  </si>
  <si>
    <t xml:space="preserve">Bharwad and Rabari herders; Vankar weavers</t>
  </si>
  <si>
    <t xml:space="preserve">Coarse woollen blankets woven for the peninsula's herding communities, in dark undyed wool with extra-weft bands. In the GI pipeline, and dependent on a sheep economy that is contracting.</t>
  </si>
  <si>
    <t xml:space="preserve">RJ030</t>
  </si>
  <si>
    <t xml:space="preserve">Junagadh Stone Carving</t>
  </si>
  <si>
    <t xml:space="preserve">પથ્થર કોતરણી</t>
  </si>
  <si>
    <t xml:space="preserve">Junagadh · Gir Somnath</t>
  </si>
  <si>
    <t xml:space="preserve">Sompura temple-building families</t>
  </si>
  <si>
    <t xml:space="preserve">The Sompura are hereditary temple architects and carvers whose work runs from Somnath to the Jain shrines of Girnar and on to temple commissions worldwide. The craft and the architectural knowledge are transmitted together.</t>
  </si>
  <si>
    <t xml:space="preserve">RJ031</t>
  </si>
  <si>
    <t xml:space="preserve">Patan Patola</t>
  </si>
  <si>
    <t xml:space="preserve">પાટણ પટોળા</t>
  </si>
  <si>
    <t xml:space="preserve">Patan</t>
  </si>
  <si>
    <t xml:space="preserve">Salvi weaver families of Patan</t>
  </si>
  <si>
    <t xml:space="preserve">Double ikat: warp and weft are both resist-tied and dyed to the finished design before a single thread is woven, then aligned on the loom so the pattern resolves in the air. There is no reverse — both faces are identical. Three families remain, and a saree takes months.</t>
  </si>
  <si>
    <t xml:space="preserve">GI 232 · Three families</t>
  </si>
  <si>
    <t xml:space="preserve">232</t>
  </si>
  <si>
    <t xml:space="preserve">RJ032</t>
  </si>
  <si>
    <t xml:space="preserve">Mashru of Patan</t>
  </si>
  <si>
    <t xml:space="preserve">મશરૂ</t>
  </si>
  <si>
    <t xml:space="preserve">Weavers of Patan town</t>
  </si>
  <si>
    <t xml:space="preserve">The Patan line of the silk-faced, cotton-backed cloth, historically traded to the Ottoman world in quantity. Very few looms remain, and Mashru is now better known as a lining for other people's garments than as a cloth in its own right.</t>
  </si>
  <si>
    <t xml:space="preserve">RJ033</t>
  </si>
  <si>
    <t xml:space="preserve">Pethapur Printing Blocks</t>
  </si>
  <si>
    <t xml:space="preserve">પેથાપુર બ્લોક</t>
  </si>
  <si>
    <t xml:space="preserve">Gandhinagar (Pethapur)</t>
  </si>
  <si>
    <t xml:space="preserve">Gajjar block-carving families of Pethapur</t>
  </si>
  <si>
    <t xml:space="preserve">Teak and sheesham blocks carved by hand for printers across Gujarat and Rajasthan — outline, filler and background cut as separate blocks that must register exactly. An invisible craft: when the block-carvers stop, every printing cluster downstream stops with them.</t>
  </si>
  <si>
    <t xml:space="preserve">GI 585 · Supply craft</t>
  </si>
  <si>
    <t xml:space="preserve">585</t>
  </si>
  <si>
    <t xml:space="preserve">RJ034</t>
  </si>
  <si>
    <t xml:space="preserve">Soof Embroidery of Banaskantha</t>
  </si>
  <si>
    <t xml:space="preserve">Banaskantha · Vav-Tharad</t>
  </si>
  <si>
    <t xml:space="preserve">Sodha Rajput women who migrated from Sindh</t>
  </si>
  <si>
    <t xml:space="preserve">The Banaskantha line of counted satin stitch, worked blind from the reverse. Recognised as the district's ODOP craft, which has given it more institutional support than most embroidery traditions in this volume receive.</t>
  </si>
  <si>
    <t xml:space="preserve">GI 997 · ODOP</t>
  </si>
  <si>
    <t xml:space="preserve">RJ035</t>
  </si>
  <si>
    <t xml:space="preserve">Votive Terracotta Figures</t>
  </si>
  <si>
    <t xml:space="preserve">માટીના ઘોડા</t>
  </si>
  <si>
    <t xml:space="preserve">Banaskantha · Sabarkantha</t>
  </si>
  <si>
    <t xml:space="preserve">Kumbhar potters serving Adivasi shrine sites</t>
  </si>
  <si>
    <t xml:space="preserve">Clay horses, elephants and riders left in their hundreds at open-air shrines as the fulfilment of a vow. The potter makes them to order; the shrine accumulates them; nobody removes them. The object's purpose is completed by being left outdoors to weather.</t>
  </si>
  <si>
    <t xml:space="preserve">Ritual craft</t>
  </si>
  <si>
    <t xml:space="preserve">RJ036</t>
  </si>
  <si>
    <t xml:space="preserve">Kanodar Handloom</t>
  </si>
  <si>
    <t xml:space="preserve">કાણોદર હાથશાળ</t>
  </si>
  <si>
    <t xml:space="preserve">Banaskantha (Kanodar)</t>
  </si>
  <si>
    <t xml:space="preserve">Weaver households of Kanodar</t>
  </si>
  <si>
    <t xml:space="preserve">Cotton yardage, dhabla and household cloth woven in a single town that has kept a handloom tradition through the collapse of handloom across north Gujarat.</t>
  </si>
  <si>
    <t xml:space="preserve">RJ037</t>
  </si>
  <si>
    <t xml:space="preserve">Deesa Dabu Block Print</t>
  </si>
  <si>
    <t xml:space="preserve">ડીસા દાબુ</t>
  </si>
  <si>
    <t xml:space="preserve">Banaskantha (Deesa)</t>
  </si>
  <si>
    <t xml:space="preserve">Chhipa printers of Deesa</t>
  </si>
  <si>
    <t xml:space="preserve">Mud-resist printing: a paste of clay, gum and chaff is block-printed on, dusted with sawdust, and the cloth dyed — the covered areas resist. The northern Gujarat line of a technique shared with Rajasthan across the district border.</t>
  </si>
  <si>
    <t xml:space="preserve">RJ038</t>
  </si>
  <si>
    <t xml:space="preserve">Ambaji Marble Carving</t>
  </si>
  <si>
    <t xml:space="preserve">અંબાજી આરસ</t>
  </si>
  <si>
    <t xml:space="preserve">Banaskantha (Ambaji)</t>
  </si>
  <si>
    <t xml:space="preserve">Quarry and carving workforce at Ambaji</t>
  </si>
  <si>
    <t xml:space="preserve">White marble quarried and carved at a major pilgrimage site, serving temple building across western India. The stone carries a geographical indication as a natural good; the carving of it does not.</t>
  </si>
  <si>
    <t xml:space="preserve">GI 1114 (natural goods)</t>
  </si>
  <si>
    <t xml:space="preserve">1114 (natural goods)</t>
  </si>
  <si>
    <t xml:space="preserve">RJ039</t>
  </si>
  <si>
    <t xml:space="preserve">Sabarkantha Terracotta and Coir</t>
  </si>
  <si>
    <t xml:space="preserve">માટીકામ</t>
  </si>
  <si>
    <t xml:space="preserve">Sabarkantha · Aravalli</t>
  </si>
  <si>
    <t xml:space="preserve">Kumbhar and household makers</t>
  </si>
  <si>
    <t xml:space="preserve">Figurines, water vessels and coir rope and matting made in the hill districts on the Rajasthan border. Documented thinly.</t>
  </si>
  <si>
    <t xml:space="preserve">RJ040</t>
  </si>
  <si>
    <t xml:space="preserve">Mata ni Pachedi</t>
  </si>
  <si>
    <t xml:space="preserve">માતાની પછેડી</t>
  </si>
  <si>
    <t xml:space="preserve">Ahmedabad</t>
  </si>
  <si>
    <t xml:space="preserve">Vaghri community painters of Ahmedabad</t>
  </si>
  <si>
    <t xml:space="preserve">A shrine cloth painted and block-printed in red, black and the undyed white of the ground, made as a portable temple for communities historically refused entry to built ones. The mother goddess sits at the centre; the cloth is the sanctum. Its origin is exclusion, and that is inseparable from the object.</t>
  </si>
  <si>
    <t xml:space="preserve">GI 694</t>
  </si>
  <si>
    <t xml:space="preserve">694</t>
  </si>
  <si>
    <t xml:space="preserve">RJ041</t>
  </si>
  <si>
    <t xml:space="preserve">Sodagari Block Print</t>
  </si>
  <si>
    <t xml:space="preserve">સોદાગરી છાપ</t>
  </si>
  <si>
    <t xml:space="preserve">A small number of Ahmedabad printing workshops</t>
  </si>
  <si>
    <t xml:space="preserve">Bold, large-repeat block printing in a limited palette, made historically for export to Africa and the Gulf — sodagari means merchant's cloth. Registered in 2023 with very few workshops left running it.</t>
  </si>
  <si>
    <t xml:space="preserve">GI 1063</t>
  </si>
  <si>
    <t xml:space="preserve">1063</t>
  </si>
  <si>
    <t xml:space="preserve">RJ042</t>
  </si>
  <si>
    <t xml:space="preserve">Ashavali Brocade</t>
  </si>
  <si>
    <t xml:space="preserve">અશાવલી બ્રોકેડ</t>
  </si>
  <si>
    <t xml:space="preserve">A handful of weaving families in Ahmedabad</t>
  </si>
  <si>
    <t xml:space="preserve">Silk brocade with zari, woven in Ahmedabad since the city was called Ashaval — older than the city's present name. A few looms survive. It is the oldest named textile in this volume and among the least known.</t>
  </si>
  <si>
    <t xml:space="preserve">Critically small</t>
  </si>
  <si>
    <t xml:space="preserve">RJ043</t>
  </si>
  <si>
    <t xml:space="preserve">Agates of Cambay</t>
  </si>
  <si>
    <t xml:space="preserve">અકીક</t>
  </si>
  <si>
    <t xml:space="preserve">Anand (Khambhat)</t>
  </si>
  <si>
    <t xml:space="preserve">Agate cutters and polishers of Khambhat</t>
  </si>
  <si>
    <t xml:space="preserve">Carnelian and agate from the Rajpipla hills, heated in the sun and in pits to bring up the red, then knapped and polished into beads. Khambhat beads have been excavated from Mesopotamia and East Africa; the trade is at least four thousand years old and has never stopped.</t>
  </si>
  <si>
    <t xml:space="preserve">GI 101</t>
  </si>
  <si>
    <t xml:space="preserve">101</t>
  </si>
  <si>
    <t xml:space="preserve">RJ044</t>
  </si>
  <si>
    <t xml:space="preserve">Kite Making</t>
  </si>
  <si>
    <t xml:space="preserve">પતંગ</t>
  </si>
  <si>
    <t xml:space="preserve">Ahmedabad · Anand (Khambhat)</t>
  </si>
  <si>
    <t xml:space="preserve">Kite-making households, largely Muslim, in Ahmedabad and Khambhat</t>
  </si>
  <si>
    <t xml:space="preserve">Tissue paper on split bamboo, cut and pasted to a tolerance that decides whether the kite flies flat or spins. The whole year's production is sold around Uttarayan in January. Khambhat kites are in the GI pipeline.</t>
  </si>
  <si>
    <t xml:space="preserve">RJ045</t>
  </si>
  <si>
    <t xml:space="preserve">Sankheda Lacquered Furniture</t>
  </si>
  <si>
    <t xml:space="preserve">સંખેડા ફર્નિચર</t>
  </si>
  <si>
    <t xml:space="preserve">Vadodara (Sankheda)</t>
  </si>
  <si>
    <t xml:space="preserve">Kharadi Suthar turners of Sankheda town</t>
  </si>
  <si>
    <t xml:space="preserve">Teak turned on a lathe and lacquered in maroon and gold while spinning, with the pattern scratched back through the lac to the wood beneath. Cradles, swings and chairs that are instantly identifiable and almost impossible to mistake for anything else.</t>
  </si>
  <si>
    <t xml:space="preserve">GI 100 · Cluster</t>
  </si>
  <si>
    <t xml:space="preserve">100</t>
  </si>
  <si>
    <t xml:space="preserve">RJ046</t>
  </si>
  <si>
    <t xml:space="preserve">Pithora Painting</t>
  </si>
  <si>
    <t xml:space="preserve">પિઠોરા</t>
  </si>
  <si>
    <t xml:space="preserve">Chhota Udaipur · Panchmahal · Dahod</t>
  </si>
  <si>
    <t xml:space="preserve">Rathwa, Bhil and Nayaka communities; Lakhara painters, Badva priests</t>
  </si>
  <si>
    <t xml:space="preserve">Horses in ranks across the inner wall of a house, painted to discharge a vow after illness or misfortune. The painter is commissioned, the priest consecrates, the household feeds the village. The painting is the ritual's residue, not its purpose — which is why it is made indoors and rarely sold.</t>
  </si>
  <si>
    <t xml:space="preserve">GI 644 · Ritual art</t>
  </si>
  <si>
    <t xml:space="preserve">644</t>
  </si>
  <si>
    <t xml:space="preserve">RJ047</t>
  </si>
  <si>
    <t xml:space="preserve">Dahod Bead Work</t>
  </si>
  <si>
    <t xml:space="preserve">Dahod</t>
  </si>
  <si>
    <t xml:space="preserve">Adivasi women of the Dahod belt</t>
  </si>
  <si>
    <t xml:space="preserve">Beaded ornament, torans and ceremonial pieces from the eastern hill districts, currently in the GI registration pipeline — one of the few Adivasi crafts in Gujarat moving toward protection.</t>
  </si>
  <si>
    <t xml:space="preserve">RJ048</t>
  </si>
  <si>
    <t xml:space="preserve">Bohra Caps and Crochet</t>
  </si>
  <si>
    <t xml:space="preserve">બોહરા ટોપી</t>
  </si>
  <si>
    <t xml:space="preserve">Vadodara · Ahmedabad · Surat</t>
  </si>
  <si>
    <t xml:space="preserve">Dawoodi Bohra women</t>
  </si>
  <si>
    <t xml:space="preserve">The white crocheted and gold-embroidered cap worn by Bohra men, made at home by women of the community in fine thread, often as an act of devotion rather than for payment. A craft with a defined customer and no open market.</t>
  </si>
  <si>
    <t xml:space="preserve">Community craft</t>
  </si>
  <si>
    <t xml:space="preserve">RJ049</t>
  </si>
  <si>
    <t xml:space="preserve">Copper and Brass Ware</t>
  </si>
  <si>
    <t xml:space="preserve">તાંબા-પિત્તળ કામ</t>
  </si>
  <si>
    <t xml:space="preserve">Vadodara · Ahmedabad · Nadiad</t>
  </si>
  <si>
    <t xml:space="preserve">Kansara metalworking families</t>
  </si>
  <si>
    <t xml:space="preserve">Raised and spun vessels, lamps and temple ware for domestic and ritual use. The Kansara lanes of the old towns are shrinking as stainless steel replaces the metal for everyday cooking.</t>
  </si>
  <si>
    <t xml:space="preserve">RJ050</t>
  </si>
  <si>
    <t xml:space="preserve">Stone Carving of the Sompura</t>
  </si>
  <si>
    <t xml:space="preserve">સોમપુરા શિલ્પ</t>
  </si>
  <si>
    <t xml:space="preserve">Vadodara · Ahmedabad</t>
  </si>
  <si>
    <t xml:space="preserve">Sompura Salat families</t>
  </si>
  <si>
    <t xml:space="preserve">Temple image and architectural carving by a community that holds the Shilpa Shastra texts as working manuals. Sompura workshops in Gujarat cut stone for temples being built on four continents — an export craft nobody classifies as one.</t>
  </si>
  <si>
    <t xml:space="preserve">Hereditary trade</t>
  </si>
  <si>
    <t xml:space="preserve">RJ051</t>
  </si>
  <si>
    <t xml:space="preserve">Visnagar Brass Utensils</t>
  </si>
  <si>
    <t xml:space="preserve">વીસનગર પિત્તળકામ</t>
  </si>
  <si>
    <t xml:space="preserve">Mehsana (Visnagar)</t>
  </si>
  <si>
    <t xml:space="preserve">Kansara metalworking community of Visnagar</t>
  </si>
  <si>
    <t xml:space="preserve">Visnagar has beaten, spun and engraved brass and copper for centuries — cookware, ritual vessels and storage. The Kansara lanes work sheet metal by hammer and lathe together, and the town supplies utensil markets across north Gujarat.</t>
  </si>
  <si>
    <t xml:space="preserve">RJ052</t>
  </si>
  <si>
    <t xml:space="preserve">Kheda Woodwork and Haveli Carving</t>
  </si>
  <si>
    <t xml:space="preserve">કાષ્ઠ કોતરણી</t>
  </si>
  <si>
    <t xml:space="preserve">Kheda (Vaso · Nadiad)</t>
  </si>
  <si>
    <t xml:space="preserve">Suthar carpenter families of Vaso and Nadiad</t>
  </si>
  <si>
    <t xml:space="preserve">Carved timber havelis, bracketed balconies, doors and lacquered furniture in the old merchant towns. Vaso in particular holds one of the densest surviving concentrations of domestic wood carving in Gujarat, and the repair work keeps the skill alive.</t>
  </si>
  <si>
    <t xml:space="preserve">Architectural craft</t>
  </si>
  <si>
    <t xml:space="preserve">RJ053</t>
  </si>
  <si>
    <t xml:space="preserve">Mahisagar Adivasi Craft</t>
  </si>
  <si>
    <t xml:space="preserve">આદિવાસી હસ્તકલા</t>
  </si>
  <si>
    <t xml:space="preserve">Mahisagar (Lunawada · Santrampur)</t>
  </si>
  <si>
    <t xml:space="preserve">Bhil and Nayaka households of the eastern hills</t>
  </si>
  <si>
    <t xml:space="preserve">Bamboo and grass basketry, gourd vessels and votive clay made alongside the Pithora belt that continues east into Panchmahal and Dahod. Among the least documented craft areas in the state.</t>
  </si>
  <si>
    <t xml:space="preserve">RJ054</t>
  </si>
  <si>
    <t xml:space="preserve">Surat Zari</t>
  </si>
  <si>
    <t xml:space="preserve">સુરતી જરી</t>
  </si>
  <si>
    <t xml:space="preserve">Surat</t>
  </si>
  <si>
    <t xml:space="preserve">Zari drawing and winding units across Surat city</t>
  </si>
  <si>
    <t xml:space="preserve">Silver wire drawn to hair fineness, gilded, and wound onto a silk core. Surat has done this since the Mughal period and still supplies the zari that Paithani, Patola, Banarasi and Kanjeevaram all depend on. When Surat's price moves, half the looms in India feel it.</t>
  </si>
  <si>
    <t xml:space="preserve">GI 171 · Supply craft</t>
  </si>
  <si>
    <t xml:space="preserve">171</t>
  </si>
  <si>
    <t xml:space="preserve">RJ055</t>
  </si>
  <si>
    <t xml:space="preserve">Sadeli Micro-Mosaic</t>
  </si>
  <si>
    <t xml:space="preserve">સાદેલી</t>
  </si>
  <si>
    <t xml:space="preserve">A small number of Surat workshops</t>
  </si>
  <si>
    <t xml:space="preserve">Rods of contrasting wood, ivory substitute, tin and horn are bundled into a pattern, glued, and sliced across the grain into wafers — each slice carries the whole design, and the wafers are applied to boxes and furniture. Persian in origin, perfected in Surat, and now barely practised.</t>
  </si>
  <si>
    <t xml:space="preserve">GI 1064 · Critically small</t>
  </si>
  <si>
    <t xml:space="preserve">1064</t>
  </si>
  <si>
    <t xml:space="preserve">RJ056</t>
  </si>
  <si>
    <t xml:space="preserve">Parsi Gara Embroidery</t>
  </si>
  <si>
    <t xml:space="preserve">પારસી ગારા</t>
  </si>
  <si>
    <t xml:space="preserve">Navsari · Surat</t>
  </si>
  <si>
    <t xml:space="preserve">Parsi women of the south Gujarat towns</t>
  </si>
  <si>
    <t xml:space="preserve">Dense satin and French-knot embroidery on a silk sari ground, in Chinese motifs — cranes, pagodas, the chakla-chakli birds — brought back by Parsi traders working the China route and absorbed wholesale. A craft created by a trade route.</t>
  </si>
  <si>
    <t xml:space="preserve">RJ057</t>
  </si>
  <si>
    <t xml:space="preserve">Bharuch Sujani Weaving</t>
  </si>
  <si>
    <t xml:space="preserve">ભરૂચી સુજની</t>
  </si>
  <si>
    <t xml:space="preserve">Bharuch</t>
  </si>
  <si>
    <t xml:space="preserve">A very small number of Bharuch weavers</t>
  </si>
  <si>
    <t xml:space="preserve">A double-cloth quilt woven as a single hollow tube on the loom and stuffed with cotton afterwards — warm, seamless and made in one piece. Registered in 2023; reported to be down to a handful of practising weavers.</t>
  </si>
  <si>
    <t xml:space="preserve">GI 1090 · Critically small</t>
  </si>
  <si>
    <t xml:space="preserve">1090</t>
  </si>
  <si>
    <t xml:space="preserve">RJ058</t>
  </si>
  <si>
    <t xml:space="preserve">Tanchoi and Patku Weaving</t>
  </si>
  <si>
    <t xml:space="preserve">તાંચોઈ વણાટ</t>
  </si>
  <si>
    <t xml:space="preserve">Weaving families of Surat</t>
  </si>
  <si>
    <t xml:space="preserve">Tanchoi is a satin-ground figured silk said to be named for three Parsi brothers who learned it in China; patku is the woven waistcloth of the region. Both survive in very small numbers against Surat's enormous powerloom sector.</t>
  </si>
  <si>
    <t xml:space="preserve">RJ059</t>
  </si>
  <si>
    <t xml:space="preserve">Warli and Kukna Painting</t>
  </si>
  <si>
    <t xml:space="preserve">વારલી ચિત્રકલા</t>
  </si>
  <si>
    <t xml:space="preserve">Dang · Valsad · Navsari</t>
  </si>
  <si>
    <t xml:space="preserve">Warli, Kukna and Gamit households of the south Gujarat forest</t>
  </si>
  <si>
    <t xml:space="preserve">Rice-paste white on a cow-dung and earth ground, built from circle, triangle and square. The 2011 registration covers four territories including Gujarat — the same community and the same wall tradition that continues across the Maharashtra line into Palghar.</t>
  </si>
  <si>
    <t xml:space="preserve">GI 239 · Shared GI</t>
  </si>
  <si>
    <t xml:space="preserve">239</t>
  </si>
  <si>
    <t xml:space="preserve">RJ060</t>
  </si>
  <si>
    <t xml:space="preserve">Dangi Bamboo and Forest Craft</t>
  </si>
  <si>
    <t xml:space="preserve">વાંસકામ</t>
  </si>
  <si>
    <t xml:space="preserve">Dang · Tapi · Narmada</t>
  </si>
  <si>
    <t xml:space="preserve">Bhil, Kukna, Warli and Gamit forest households</t>
  </si>
  <si>
    <t xml:space="preserve">Baskets, grain bins, fish traps, mats and roofing in split bamboo and forest grass, made for use rather than sale in Gujarat's wettest and most forested district. Almost entirely outside craft marketing channels.</t>
  </si>
  <si>
    <t xml:space="preserve">Forest craft</t>
  </si>
  <si>
    <t xml:space="preserve">RJ061</t>
  </si>
  <si>
    <t xml:space="preserve">Navsari and Valsad Matting</t>
  </si>
  <si>
    <t xml:space="preserve">સાદડી વણાટ</t>
  </si>
  <si>
    <t xml:space="preserve">Navsari · Valsad</t>
  </si>
  <si>
    <t xml:space="preserve">Household weavers of the coastal strip</t>
  </si>
  <si>
    <t xml:space="preserve">Floor mats and screens from local grass and palm leaf, made alongside horticulture in the south Gujarat coastal belt. Thinly documented.</t>
  </si>
  <si>
    <t xml:space="preserve">RJ062</t>
  </si>
  <si>
    <t xml:space="preserve">Bharuch Khadi and Handloom</t>
  </si>
  <si>
    <t xml:space="preserve">ખાદી</t>
  </si>
  <si>
    <t xml:space="preserve">Bharuch · Narmada</t>
  </si>
  <si>
    <t xml:space="preserve">Khadi societies of the Narmada belt</t>
  </si>
  <si>
    <t xml:space="preserve">Hand-spun, hand-woven cotton organised through the khadi institutions that followed Gandhi's Sabarmati and Bardoli years. The institutional frame has outlasted much of the independent weaving around it.</t>
  </si>
  <si>
    <t xml:space="preserve">Gandhian institution</t>
  </si>
  <si>
    <t xml:space="preserve">ADD NEW ENTRIES BELOW — one craft per row, same format</t>
  </si>
  <si>
    <t xml:space="preserve">RJ063</t>
  </si>
  <si>
    <t xml:space="preserve">Example: Sirohi wood carving</t>
  </si>
  <si>
    <t xml:space="preserve">काष्ठ शिल्प</t>
  </si>
  <si>
    <t xml:space="preserve">Jodhpur Division</t>
  </si>
  <si>
    <t xml:space="preserve">Sirohi</t>
  </si>
  <si>
    <t xml:space="preserve">Suthar carpenter families</t>
  </si>
  <si>
    <t xml:space="preserve">One paragraph: material, technique, use, and what is changing.</t>
  </si>
  <si>
    <t xml:space="preserve">Surveyor name, date, village</t>
  </si>
  <si>
    <t xml:space="preserve">App. no.</t>
  </si>
  <si>
    <t xml:space="preserve">Geographical indication</t>
  </si>
  <si>
    <t xml:space="preserve">Place</t>
  </si>
  <si>
    <t xml:space="preserve">Registered</t>
  </si>
  <si>
    <t xml:space="preserve">Class</t>
  </si>
  <si>
    <t xml:space="preserve">Scope</t>
  </si>
  <si>
    <t xml:space="preserve">Notes</t>
  </si>
  <si>
    <t xml:space="preserve">Sankheda Furniture</t>
  </si>
  <si>
    <t xml:space="preserve">05.07.2007</t>
  </si>
  <si>
    <t xml:space="preserve">Handicraft</t>
  </si>
  <si>
    <t xml:space="preserve">Gujarat</t>
  </si>
  <si>
    <t xml:space="preserve">Kutch Embroidery</t>
  </si>
  <si>
    <t xml:space="preserve">11.07.2007</t>
  </si>
  <si>
    <t xml:space="preserve">Tangaliya Shawl</t>
  </si>
  <si>
    <t xml:space="preserve">09.06.2008</t>
  </si>
  <si>
    <t xml:space="preserve">Surat Zari Craft</t>
  </si>
  <si>
    <t xml:space="preserve">21.05.2009</t>
  </si>
  <si>
    <t xml:space="preserve">174</t>
  </si>
  <si>
    <t xml:space="preserve">Kachchh Shawls</t>
  </si>
  <si>
    <t xml:space="preserve">04.06.2009</t>
  </si>
  <si>
    <t xml:space="preserve">13.09.2010</t>
  </si>
  <si>
    <t xml:space="preserve">09.03.2011</t>
  </si>
  <si>
    <t xml:space="preserve">Warli Painting</t>
  </si>
  <si>
    <t xml:space="preserve">Shared — Dang · Valsad</t>
  </si>
  <si>
    <t xml:space="preserve">06.07.2011</t>
  </si>
  <si>
    <t xml:space="preserve">Shared with other states</t>
  </si>
  <si>
    <t xml:space="preserve">16.03.2012</t>
  </si>
  <si>
    <t xml:space="preserve">28.08.2017</t>
  </si>
  <si>
    <t xml:space="preserve">Pithora</t>
  </si>
  <si>
    <t xml:space="preserve">Chhota Udaipur · Panchmahal</t>
  </si>
  <si>
    <t xml:space="preserve">23.01.2019</t>
  </si>
  <si>
    <t xml:space="preserve">Mata ni Pachhedi</t>
  </si>
  <si>
    <t xml:space="preserve">14.07.2020</t>
  </si>
  <si>
    <t xml:space="preserve">Kutch Rogan Craft</t>
  </si>
  <si>
    <t xml:space="preserve">09.11.2020</t>
  </si>
  <si>
    <t xml:space="preserve">26.04.2021</t>
  </si>
  <si>
    <t xml:space="preserve">Gharchola Craft of Gujarat</t>
  </si>
  <si>
    <t xml:space="preserve">22.02.2022</t>
  </si>
  <si>
    <t xml:space="preserve">Gujarat Suf Embroidery</t>
  </si>
  <si>
    <t xml:space="preserve">26.10.2022</t>
  </si>
  <si>
    <t xml:space="preserve">Kutch Ajrakh</t>
  </si>
  <si>
    <t xml:space="preserve">Kutch (Ajrakhpur)</t>
  </si>
  <si>
    <t xml:space="preserve">31.01.2023</t>
  </si>
  <si>
    <t xml:space="preserve">Ahmedabad Sodagari Block Print</t>
  </si>
  <si>
    <t xml:space="preserve">21.03.2023</t>
  </si>
  <si>
    <t xml:space="preserve">Surat Sadeli Craft</t>
  </si>
  <si>
    <t xml:space="preserve">22.05.2023</t>
  </si>
  <si>
    <t xml:space="preserve">—</t>
  </si>
  <si>
    <t xml:space="preserve">Registered in other classes</t>
  </si>
  <si>
    <t xml:space="preserve">1114</t>
  </si>
  <si>
    <t xml:space="preserve">Ambaji White Marble</t>
  </si>
  <si>
    <t xml:space="preserve">Natural goods</t>
  </si>
  <si>
    <t xml:space="preserve">1388</t>
  </si>
  <si>
    <t xml:space="preserve">Surat Cut Diamond</t>
  </si>
  <si>
    <t xml:space="preserve">Manufactured</t>
  </si>
  <si>
    <t xml:space="preserve">185</t>
  </si>
  <si>
    <t xml:space="preserve">Gir Kesar Mango</t>
  </si>
  <si>
    <t xml:space="preserve">Junagadh · Amreli · Gir Somnath</t>
  </si>
  <si>
    <t xml:space="preserve">Agricultural</t>
  </si>
  <si>
    <t xml:space="preserve">192</t>
  </si>
  <si>
    <t xml:space="preserve">Bhalia Wheat</t>
  </si>
  <si>
    <t xml:space="preserve">Bhal region</t>
  </si>
  <si>
    <t xml:space="preserve">761</t>
  </si>
  <si>
    <t xml:space="preserve">Kachchhi Kharek</t>
  </si>
  <si>
    <t xml:space="preserve">Significant crafts with no protection</t>
  </si>
  <si>
    <t xml:space="preserve">Dahod — in the registration pipeline</t>
  </si>
  <si>
    <t xml:space="preserve">None</t>
  </si>
  <si>
    <t xml:space="preserve">Khambhat Kite</t>
  </si>
  <si>
    <t xml:space="preserve">Anand (Khambhat) — in the pipeline</t>
  </si>
  <si>
    <t xml:space="preserve">Saurashtra — in the pipeline</t>
  </si>
  <si>
    <t xml:space="preserve">Banaskantha (Deesa) — in the pipeline</t>
  </si>
  <si>
    <t xml:space="preserve">Kutchi Mud and Mirror Craft</t>
  </si>
  <si>
    <t xml:space="preserve">Kutch — in the pipeline</t>
  </si>
  <si>
    <t xml:space="preserve">Khavda pottery</t>
  </si>
  <si>
    <t xml:space="preserve">Kutch — unprotected</t>
  </si>
  <si>
    <t xml:space="preserve">Copper-coated iron bells of Nirona</t>
  </si>
  <si>
    <t xml:space="preserve">Source: Geographical Indications Registry, Chennai, and published state registration lists. A dash means no application number is published for that entry.</t>
  </si>
  <si>
    <t xml:space="preserve">District</t>
  </si>
  <si>
    <t xml:space="preserve">Entries in this edition</t>
  </si>
  <si>
    <t xml:space="preserve">Field-check entries</t>
  </si>
  <si>
    <t xml:space="preserve">Survey priority</t>
  </si>
  <si>
    <t xml:space="preserve">Assigned to</t>
  </si>
  <si>
    <t xml:space="preserve">Survey status</t>
  </si>
  <si>
    <t xml:space="preserve">અમદાવાદ</t>
  </si>
  <si>
    <t xml:space="preserve">Low</t>
  </si>
  <si>
    <t xml:space="preserve">Not started</t>
  </si>
  <si>
    <t xml:space="preserve">Anand</t>
  </si>
  <si>
    <t xml:space="preserve">આણંદ</t>
  </si>
  <si>
    <t xml:space="preserve">Medium</t>
  </si>
  <si>
    <t xml:space="preserve">Chhota Udaipur</t>
  </si>
  <si>
    <t xml:space="preserve">છોટાઉદેપુર</t>
  </si>
  <si>
    <t xml:space="preserve">High</t>
  </si>
  <si>
    <t xml:space="preserve">દાહોદ</t>
  </si>
  <si>
    <t xml:space="preserve">Kheda</t>
  </si>
  <si>
    <t xml:space="preserve">ખેડા</t>
  </si>
  <si>
    <t xml:space="preserve">Mahisagar</t>
  </si>
  <si>
    <t xml:space="preserve">મહીસાગર</t>
  </si>
  <si>
    <t xml:space="preserve">Panchmahal</t>
  </si>
  <si>
    <t xml:space="preserve">પંચમહાલ</t>
  </si>
  <si>
    <t xml:space="preserve">Vadodara</t>
  </si>
  <si>
    <t xml:space="preserve">વડોદરા</t>
  </si>
  <si>
    <t xml:space="preserve">કચ્છ</t>
  </si>
  <si>
    <t xml:space="preserve">Aravalli</t>
  </si>
  <si>
    <t xml:space="preserve">અરવલ્લી</t>
  </si>
  <si>
    <t xml:space="preserve">Banaskantha</t>
  </si>
  <si>
    <t xml:space="preserve">બનાસકાંઠા</t>
  </si>
  <si>
    <t xml:space="preserve">Gandhinagar</t>
  </si>
  <si>
    <t xml:space="preserve">ગાંધીનગર</t>
  </si>
  <si>
    <t xml:space="preserve">Mehsana</t>
  </si>
  <si>
    <t xml:space="preserve">મહેસાણા</t>
  </si>
  <si>
    <t xml:space="preserve">પાટણ</t>
  </si>
  <si>
    <t xml:space="preserve">Sabarkantha</t>
  </si>
  <si>
    <t xml:space="preserve">સાબરકાંઠા</t>
  </si>
  <si>
    <t xml:space="preserve">Vav-Tharad</t>
  </si>
  <si>
    <t xml:space="preserve">વાવ-થરાદ</t>
  </si>
  <si>
    <t xml:space="preserve">Amreli</t>
  </si>
  <si>
    <t xml:space="preserve">અમરેલી</t>
  </si>
  <si>
    <t xml:space="preserve">Bhavnagar</t>
  </si>
  <si>
    <t xml:space="preserve">ભાવનગર</t>
  </si>
  <si>
    <t xml:space="preserve">Botad</t>
  </si>
  <si>
    <t xml:space="preserve">બોટાદ</t>
  </si>
  <si>
    <t xml:space="preserve">Devbhoomi Dwarka</t>
  </si>
  <si>
    <t xml:space="preserve">દેવભૂમિ દ્વારકા</t>
  </si>
  <si>
    <t xml:space="preserve">Gir Somnath</t>
  </si>
  <si>
    <t xml:space="preserve">ગીર સોમનાથ</t>
  </si>
  <si>
    <t xml:space="preserve">જામનગર</t>
  </si>
  <si>
    <t xml:space="preserve">Junagadh</t>
  </si>
  <si>
    <t xml:space="preserve">જૂનાગઢ</t>
  </si>
  <si>
    <t xml:space="preserve">મોરબી</t>
  </si>
  <si>
    <t xml:space="preserve">Porbandar</t>
  </si>
  <si>
    <t xml:space="preserve">પોરબંદર</t>
  </si>
  <si>
    <t xml:space="preserve">રાજકોટ</t>
  </si>
  <si>
    <t xml:space="preserve">સુરેન્દ્રનગર</t>
  </si>
  <si>
    <t xml:space="preserve">ભરૂચ</t>
  </si>
  <si>
    <t xml:space="preserve">Dang</t>
  </si>
  <si>
    <t xml:space="preserve">ડાંગ</t>
  </si>
  <si>
    <t xml:space="preserve">Narmada</t>
  </si>
  <si>
    <t xml:space="preserve">નર્મદા</t>
  </si>
  <si>
    <t xml:space="preserve">Navsari</t>
  </si>
  <si>
    <t xml:space="preserve">નવસારી</t>
  </si>
  <si>
    <t xml:space="preserve">સુરત</t>
  </si>
  <si>
    <t xml:space="preserve">Tapi</t>
  </si>
  <si>
    <t xml:space="preserve">તાપી</t>
  </si>
  <si>
    <t xml:space="preserve">Valsad</t>
  </si>
  <si>
    <t xml:space="preserve">વલસાડ</t>
  </si>
  <si>
    <t xml:space="preserve">TOTAL</t>
  </si>
  <si>
    <t xml:space="preserve">Survey priority is set from entry count alone: High = 1 or fewer entries recorded. A low count usually means thin documentation, not thin craft.</t>
  </si>
</sst>
</file>

<file path=xl/styles.xml><?xml version="1.0" encoding="utf-8"?>
<styleSheet xmlns="http://schemas.openxmlformats.org/spreadsheetml/2006/main">
  <numFmts count="1">
    <numFmt numFmtId="164" formatCode="General"/>
  </numFmts>
  <fonts count="14">
    <font>
      <sz val="11"/>
      <color theme="1"/>
      <name val="Calibri"/>
      <family val="2"/>
      <charset val="1"/>
    </font>
    <font>
      <sz val="10"/>
      <name val="Arial"/>
      <family val="0"/>
    </font>
    <font>
      <sz val="10"/>
      <name val="Arial"/>
      <family val="0"/>
    </font>
    <font>
      <sz val="10"/>
      <name val="Arial"/>
      <family val="0"/>
    </font>
    <font>
      <b val="true"/>
      <sz val="15"/>
      <name val="Arial"/>
      <family val="0"/>
      <charset val="1"/>
    </font>
    <font>
      <i val="true"/>
      <sz val="10"/>
      <color rgb="FF606060"/>
      <name val="Arial"/>
      <family val="0"/>
      <charset val="1"/>
    </font>
    <font>
      <b val="true"/>
      <sz val="11"/>
      <name val="Arial"/>
      <family val="0"/>
      <charset val="1"/>
    </font>
    <font>
      <b val="true"/>
      <sz val="10"/>
      <name val="Arial"/>
      <family val="0"/>
      <charset val="1"/>
    </font>
    <font>
      <sz val="10"/>
      <name val="Arial"/>
      <family val="0"/>
      <charset val="1"/>
    </font>
    <font>
      <i val="true"/>
      <sz val="9"/>
      <color rgb="FF606060"/>
      <name val="Arial"/>
      <family val="0"/>
      <charset val="1"/>
    </font>
    <font>
      <b val="true"/>
      <sz val="10"/>
      <color rgb="FFFFFFFF"/>
      <name val="Arial"/>
      <family val="0"/>
      <charset val="1"/>
    </font>
    <font>
      <b val="true"/>
      <sz val="10"/>
      <color rgb="FF8A6A1F"/>
      <name val="Arial"/>
      <family val="0"/>
      <charset val="1"/>
    </font>
    <font>
      <b val="true"/>
      <sz val="10"/>
      <color rgb="FF8B3534"/>
      <name val="Arial"/>
      <family val="0"/>
      <charset val="1"/>
    </font>
    <font>
      <i val="true"/>
      <sz val="10"/>
      <color rgb="FF808080"/>
      <name val="Arial"/>
      <family val="0"/>
      <charset val="1"/>
    </font>
  </fonts>
  <fills count="4">
    <fill>
      <patternFill patternType="none"/>
    </fill>
    <fill>
      <patternFill patternType="gray125"/>
    </fill>
    <fill>
      <patternFill patternType="solid">
        <fgColor rgb="FF14130F"/>
        <bgColor rgb="FF000000"/>
      </patternFill>
    </fill>
    <fill>
      <patternFill patternType="solid">
        <fgColor rgb="FFFFF3CD"/>
        <bgColor rgb="FFFFFFFF"/>
      </patternFill>
    </fill>
  </fills>
  <borders count="2">
    <border diagonalUp="false" diagonalDown="false">
      <left/>
      <right/>
      <top/>
      <bottom/>
      <diagonal/>
    </border>
    <border diagonalUp="false" diagonalDown="false">
      <left style="thin">
        <color rgb="FFBFB9A8"/>
      </left>
      <right style="thin">
        <color rgb="FFBFB9A8"/>
      </right>
      <top style="thin">
        <color rgb="FFBFB9A8"/>
      </top>
      <bottom style="thin">
        <color rgb="FFBFB9A8"/>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2" borderId="1" xfId="0" applyFont="true" applyBorder="true" applyAlignment="true" applyProtection="false">
      <alignment horizontal="general" vertical="center" textRotation="0" wrapText="true" indent="0" shrinkToFit="false"/>
      <protection locked="true" hidden="false"/>
    </xf>
    <xf numFmtId="164" fontId="8" fillId="0" borderId="1" xfId="0" applyFont="true" applyBorder="true" applyAlignment="true" applyProtection="false">
      <alignment horizontal="general" vertical="top" textRotation="0" wrapText="false" indent="0" shrinkToFit="false"/>
      <protection locked="true" hidden="false"/>
    </xf>
    <xf numFmtId="164" fontId="8" fillId="0" borderId="1" xfId="0" applyFont="true" applyBorder="true" applyAlignment="true" applyProtection="false">
      <alignment horizontal="general" vertical="top" textRotation="0" wrapText="true" indent="0" shrinkToFit="false"/>
      <protection locked="true" hidden="false"/>
    </xf>
    <xf numFmtId="164" fontId="11" fillId="3" borderId="1" xfId="0" applyFont="true" applyBorder="true" applyAlignment="true" applyProtection="false">
      <alignment horizontal="general" vertical="top"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8" fillId="0" borderId="1" xfId="0" applyFont="true" applyBorder="true" applyAlignment="false" applyProtection="false">
      <alignment horizontal="general" vertical="bottom" textRotation="0" wrapText="false" indent="0" shrinkToFit="false"/>
      <protection locked="true" hidden="false"/>
    </xf>
    <xf numFmtId="164" fontId="12" fillId="3"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6">
    <dxf>
      <fill>
        <patternFill patternType="solid">
          <fgColor rgb="FF14130F"/>
          <bgColor rgb="FF000000"/>
        </patternFill>
      </fill>
    </dxf>
    <dxf>
      <fill>
        <patternFill patternType="solid">
          <bgColor rgb="FF000000"/>
        </patternFill>
      </fill>
    </dxf>
    <dxf>
      <fill>
        <patternFill patternType="solid">
          <fgColor rgb="FFFFFFFF"/>
          <bgColor rgb="FF000000"/>
        </patternFill>
      </fill>
    </dxf>
    <dxf>
      <fill>
        <patternFill patternType="solid">
          <fgColor rgb="FFFFF3CD"/>
          <bgColor rgb="FF000000"/>
        </patternFill>
      </fill>
    </dxf>
    <dxf>
      <fill>
        <patternFill patternType="solid">
          <fgColor rgb="FF8A6A1F"/>
          <bgColor rgb="FF000000"/>
        </patternFill>
      </fill>
    </dxf>
    <dxf>
      <fill>
        <patternFill patternType="solid">
          <fgColor rgb="FF8B3534"/>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A6A1F"/>
      <rgbColor rgb="FF800080"/>
      <rgbColor rgb="FF008080"/>
      <rgbColor rgb="FFBFB9A8"/>
      <rgbColor rgb="FF808080"/>
      <rgbColor rgb="FF9999FF"/>
      <rgbColor rgb="FF8B3534"/>
      <rgbColor rgb="FFFFF3CD"/>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06060"/>
      <rgbColor rgb="FF969696"/>
      <rgbColor rgb="FF003366"/>
      <rgbColor rgb="FF339966"/>
      <rgbColor rgb="FF14130F"/>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_rels/sheet4.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43"/>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2" min="2" style="0" width="16"/>
    <col collapsed="false" customWidth="true" hidden="false" outlineLevel="0" max="3" min="3" style="0" width="70"/>
  </cols>
  <sheetData>
    <row r="1" customFormat="false" ht="18.55" hidden="false" customHeight="false" outlineLevel="0" collapsed="false">
      <c r="A1" s="1" t="s">
        <v>0</v>
      </c>
    </row>
    <row r="2" customFormat="false" ht="15" hidden="false" customHeight="false" outlineLevel="0" collapsed="false">
      <c r="A2" s="2" t="s">
        <v>1</v>
      </c>
    </row>
    <row r="4" customFormat="false" ht="15" hidden="false" customHeight="false" outlineLevel="0" collapsed="false">
      <c r="A4" s="3" t="s">
        <v>2</v>
      </c>
    </row>
    <row r="5" customFormat="false" ht="30" hidden="false" customHeight="true" outlineLevel="0" collapsed="false">
      <c r="A5" s="4" t="s">
        <v>3</v>
      </c>
      <c r="C5" s="5" t="s">
        <v>4</v>
      </c>
    </row>
    <row r="6" customFormat="false" ht="30" hidden="false" customHeight="true" outlineLevel="0" collapsed="false">
      <c r="A6" s="4" t="s">
        <v>5</v>
      </c>
      <c r="C6" s="5" t="s">
        <v>6</v>
      </c>
    </row>
    <row r="7" customFormat="false" ht="30" hidden="false" customHeight="true" outlineLevel="0" collapsed="false">
      <c r="A7" s="4" t="s">
        <v>7</v>
      </c>
      <c r="C7" s="5" t="s">
        <v>8</v>
      </c>
    </row>
    <row r="8" customFormat="false" ht="30" hidden="false" customHeight="true" outlineLevel="0" collapsed="false">
      <c r="A8" s="4" t="s">
        <v>9</v>
      </c>
      <c r="C8" s="5" t="s">
        <v>10</v>
      </c>
    </row>
    <row r="10" customFormat="false" ht="15" hidden="false" customHeight="false" outlineLevel="0" collapsed="false">
      <c r="A10" s="3" t="s">
        <v>9</v>
      </c>
    </row>
    <row r="11" customFormat="false" ht="15" hidden="false" customHeight="false" outlineLevel="0" collapsed="false">
      <c r="A11" s="6" t="s">
        <v>11</v>
      </c>
      <c r="B11" s="4" t="n">
        <f aca="false">COUNTA('Craft register'!B2:B63)</f>
        <v>62</v>
      </c>
    </row>
    <row r="12" customFormat="false" ht="15" hidden="false" customHeight="false" outlineLevel="0" collapsed="false">
      <c r="A12" s="6" t="s">
        <v>12</v>
      </c>
      <c r="B12" s="4" t="n">
        <f aca="false">COUNTIF('Craft register'!L2:L63,"Yes")</f>
        <v>11</v>
      </c>
    </row>
    <row r="13" customFormat="false" ht="15" hidden="false" customHeight="false" outlineLevel="0" collapsed="false">
      <c r="A13" s="6" t="s">
        <v>13</v>
      </c>
      <c r="B13" s="4" t="n">
        <f aca="false">COUNTIF('Craft register'!J2:J63,"&lt;&gt;")</f>
        <v>31</v>
      </c>
    </row>
    <row r="15" customFormat="false" ht="15" hidden="false" customHeight="false" outlineLevel="0" collapsed="false">
      <c r="A15" s="4" t="s">
        <v>14</v>
      </c>
    </row>
    <row r="16" customFormat="false" ht="15" hidden="false" customHeight="false" outlineLevel="0" collapsed="false">
      <c r="A16" s="6" t="s">
        <v>15</v>
      </c>
      <c r="B16" s="6" t="n">
        <f aca="false">COUNTIF('Craft register'!D2:D63,"Kutch")</f>
        <v>18</v>
      </c>
    </row>
    <row r="17" customFormat="false" ht="15" hidden="false" customHeight="false" outlineLevel="0" collapsed="false">
      <c r="A17" s="6" t="s">
        <v>16</v>
      </c>
      <c r="B17" s="6" t="n">
        <f aca="false">COUNTIF('Craft register'!D2:D63,"Saurashtra")</f>
        <v>12</v>
      </c>
    </row>
    <row r="18" customFormat="false" ht="15" hidden="false" customHeight="false" outlineLevel="0" collapsed="false">
      <c r="A18" s="6" t="s">
        <v>17</v>
      </c>
      <c r="B18" s="6" t="n">
        <f aca="false">COUNTIF('Craft register'!D2:D63,"North Gujarat")</f>
        <v>10</v>
      </c>
    </row>
    <row r="19" customFormat="false" ht="15" hidden="false" customHeight="false" outlineLevel="0" collapsed="false">
      <c r="A19" s="6" t="s">
        <v>18</v>
      </c>
      <c r="B19" s="6" t="n">
        <f aca="false">COUNTIF('Craft register'!D2:D63,"Central Gujarat")</f>
        <v>13</v>
      </c>
    </row>
    <row r="20" customFormat="false" ht="15" hidden="false" customHeight="false" outlineLevel="0" collapsed="false">
      <c r="A20" s="6" t="s">
        <v>19</v>
      </c>
      <c r="B20" s="6" t="n">
        <f aca="false">COUNTIF('Craft register'!D2:D63,"South Gujarat")</f>
        <v>9</v>
      </c>
    </row>
    <row r="22" customFormat="false" ht="15" hidden="false" customHeight="false" outlineLevel="0" collapsed="false">
      <c r="A22" s="4" t="s">
        <v>20</v>
      </c>
    </row>
    <row r="23" customFormat="false" ht="15" hidden="false" customHeight="false" outlineLevel="0" collapsed="false">
      <c r="A23" s="6" t="s">
        <v>21</v>
      </c>
      <c r="B23" s="6" t="n">
        <f aca="false">COUNTIF('Craft register'!K2:K63,"Thriving")</f>
        <v>7</v>
      </c>
    </row>
    <row r="24" customFormat="false" ht="15" hidden="false" customHeight="false" outlineLevel="0" collapsed="false">
      <c r="A24" s="6" t="s">
        <v>22</v>
      </c>
      <c r="B24" s="6" t="n">
        <f aca="false">COUNTIF('Craft register'!K2:K63,"Holding")</f>
        <v>13</v>
      </c>
    </row>
    <row r="25" customFormat="false" ht="15" hidden="false" customHeight="false" outlineLevel="0" collapsed="false">
      <c r="A25" s="6" t="s">
        <v>23</v>
      </c>
      <c r="B25" s="6" t="n">
        <f aca="false">COUNTIF('Craft register'!K2:K63,"At risk")</f>
        <v>32</v>
      </c>
    </row>
    <row r="26" customFormat="false" ht="15" hidden="false" customHeight="false" outlineLevel="0" collapsed="false">
      <c r="A26" s="6" t="s">
        <v>24</v>
      </c>
      <c r="B26" s="6" t="n">
        <f aca="false">COUNTIF('Craft register'!K2:K63,"Critical")</f>
        <v>10</v>
      </c>
    </row>
    <row r="28" customFormat="false" ht="15" hidden="false" customHeight="false" outlineLevel="0" collapsed="false">
      <c r="A28" s="4" t="s">
        <v>25</v>
      </c>
    </row>
    <row r="29" customFormat="false" ht="15" hidden="false" customHeight="false" outlineLevel="0" collapsed="false">
      <c r="A29" s="6" t="s">
        <v>26</v>
      </c>
      <c r="B29" s="6" t="n">
        <f aca="false">COUNTIF('Craft register'!F2:F63,"On the loom")</f>
        <v>15</v>
      </c>
    </row>
    <row r="30" customFormat="false" ht="15" hidden="false" customHeight="false" outlineLevel="0" collapsed="false">
      <c r="A30" s="6" t="s">
        <v>27</v>
      </c>
      <c r="B30" s="6" t="n">
        <f aca="false">COUNTIF('Craft register'!F2:F63,"With the needle")</f>
        <v>8</v>
      </c>
    </row>
    <row r="31" customFormat="false" ht="15" hidden="false" customHeight="false" outlineLevel="0" collapsed="false">
      <c r="A31" s="6" t="s">
        <v>28</v>
      </c>
      <c r="B31" s="6" t="n">
        <f aca="false">COUNTIF('Craft register'!F2:F63,"In metal")</f>
        <v>5</v>
      </c>
    </row>
    <row r="32" customFormat="false" ht="15" hidden="false" customHeight="false" outlineLevel="0" collapsed="false">
      <c r="A32" s="6" t="s">
        <v>29</v>
      </c>
      <c r="B32" s="6" t="n">
        <f aca="false">COUNTIF('Craft register'!F2:F63,"In wood")</f>
        <v>6</v>
      </c>
    </row>
    <row r="33" customFormat="false" ht="15" hidden="false" customHeight="false" outlineLevel="0" collapsed="false">
      <c r="A33" s="6" t="s">
        <v>30</v>
      </c>
      <c r="B33" s="6" t="n">
        <f aca="false">COUNTIF('Craft register'!F2:F63,"In clay")</f>
        <v>5</v>
      </c>
    </row>
    <row r="34" customFormat="false" ht="15" hidden="false" customHeight="false" outlineLevel="0" collapsed="false">
      <c r="A34" s="6" t="s">
        <v>31</v>
      </c>
      <c r="B34" s="6" t="n">
        <f aca="false">COUNTIF('Craft register'!F2:F63,"In fibre")</f>
        <v>4</v>
      </c>
    </row>
    <row r="35" customFormat="false" ht="15" hidden="false" customHeight="false" outlineLevel="0" collapsed="false">
      <c r="A35" s="6" t="s">
        <v>32</v>
      </c>
      <c r="B35" s="6" t="n">
        <f aca="false">COUNTIF('Craft register'!F2:F63,"In print")</f>
        <v>7</v>
      </c>
    </row>
    <row r="36" customFormat="false" ht="15" hidden="false" customHeight="false" outlineLevel="0" collapsed="false">
      <c r="A36" s="6" t="s">
        <v>33</v>
      </c>
      <c r="B36" s="6" t="n">
        <f aca="false">COUNTIF('Craft register'!F2:F63,"In pigment")</f>
        <v>4</v>
      </c>
    </row>
    <row r="37" customFormat="false" ht="15" hidden="false" customHeight="false" outlineLevel="0" collapsed="false">
      <c r="A37" s="6" t="s">
        <v>34</v>
      </c>
      <c r="B37" s="6" t="n">
        <f aca="false">COUNTIF('Craft register'!F2:F63,"In leather")</f>
        <v>1</v>
      </c>
    </row>
    <row r="38" customFormat="false" ht="15" hidden="false" customHeight="false" outlineLevel="0" collapsed="false">
      <c r="A38" s="6" t="s">
        <v>35</v>
      </c>
      <c r="B38" s="6" t="n">
        <f aca="false">COUNTIF('Craft register'!F2:F63,"In paper")</f>
        <v>1</v>
      </c>
    </row>
    <row r="39" customFormat="false" ht="15" hidden="false" customHeight="false" outlineLevel="0" collapsed="false">
      <c r="A39" s="6" t="s">
        <v>36</v>
      </c>
      <c r="B39" s="6" t="n">
        <f aca="false">COUNTIF('Craft register'!F2:F63,"In sound")</f>
        <v>0</v>
      </c>
    </row>
    <row r="40" customFormat="false" ht="15" hidden="false" customHeight="false" outlineLevel="0" collapsed="false">
      <c r="A40" s="6" t="s">
        <v>37</v>
      </c>
      <c r="B40" s="6" t="n">
        <f aca="false">COUNTIF('Craft register'!F2:F63,"In stone")</f>
        <v>4</v>
      </c>
    </row>
    <row r="41" customFormat="false" ht="15" hidden="false" customHeight="false" outlineLevel="0" collapsed="false">
      <c r="A41" s="6" t="s">
        <v>38</v>
      </c>
      <c r="B41" s="6" t="n">
        <f aca="false">COUNTIF('Craft register'!F2:F63,"In glass")</f>
        <v>2</v>
      </c>
    </row>
    <row r="43" customFormat="false" ht="15" hidden="false" customHeight="false" outlineLevel="0" collapsed="false">
      <c r="A43" s="7" t="s">
        <v>39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M6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32"/>
    <col collapsed="false" customWidth="true" hidden="false" outlineLevel="0" max="4" min="3" style="0" width="20"/>
    <col collapsed="false" customWidth="true" hidden="false" outlineLevel="0" max="5" min="5" style="0" width="30"/>
    <col collapsed="false" customWidth="true" hidden="false" outlineLevel="0" max="6" min="6" style="0" width="16"/>
    <col collapsed="false" customWidth="true" hidden="false" outlineLevel="0" max="7" min="7" style="0" width="34"/>
    <col collapsed="false" customWidth="true" hidden="false" outlineLevel="0" max="8" min="8" style="0" width="76"/>
    <col collapsed="false" customWidth="true" hidden="false" outlineLevel="0" max="9" min="9" style="0" width="22"/>
    <col collapsed="false" customWidth="true" hidden="false" outlineLevel="0" max="10" min="10" style="0" width="14"/>
    <col collapsed="false" customWidth="true" hidden="false" outlineLevel="0" max="11" min="11" style="0" width="12"/>
    <col collapsed="false" customWidth="true" hidden="false" outlineLevel="0" max="12" min="12" style="0" width="15"/>
    <col collapsed="false" customWidth="true" hidden="false" outlineLevel="0" max="13" min="13" style="0" width="26"/>
  </cols>
  <sheetData>
    <row r="1" customFormat="false" ht="30" hidden="false" customHeight="true" outlineLevel="0" collapsed="false">
      <c r="A1" s="8" t="s">
        <v>40</v>
      </c>
      <c r="B1" s="8" t="s">
        <v>41</v>
      </c>
      <c r="C1" s="8" t="s">
        <v>42</v>
      </c>
      <c r="D1" s="8" t="s">
        <v>43</v>
      </c>
      <c r="E1" s="8" t="s">
        <v>44</v>
      </c>
      <c r="F1" s="8" t="s">
        <v>45</v>
      </c>
      <c r="G1" s="8" t="s">
        <v>46</v>
      </c>
      <c r="H1" s="8" t="s">
        <v>47</v>
      </c>
      <c r="I1" s="8" t="s">
        <v>48</v>
      </c>
      <c r="J1" s="8" t="s">
        <v>49</v>
      </c>
      <c r="K1" s="8" t="s">
        <v>50</v>
      </c>
      <c r="L1" s="8" t="s">
        <v>51</v>
      </c>
      <c r="M1" s="8" t="s">
        <v>52</v>
      </c>
    </row>
    <row r="2" customFormat="false" ht="57.75" hidden="false" customHeight="true" outlineLevel="0" collapsed="false">
      <c r="A2" s="9" t="s">
        <v>53</v>
      </c>
      <c r="B2" s="9" t="s">
        <v>54</v>
      </c>
      <c r="C2" s="9" t="s">
        <v>55</v>
      </c>
      <c r="D2" s="9" t="s">
        <v>15</v>
      </c>
      <c r="E2" s="9" t="s">
        <v>56</v>
      </c>
      <c r="F2" s="9" t="s">
        <v>32</v>
      </c>
      <c r="G2" s="10" t="s">
        <v>57</v>
      </c>
      <c r="H2" s="10" t="s">
        <v>58</v>
      </c>
      <c r="I2" s="10" t="s">
        <v>59</v>
      </c>
      <c r="J2" s="9" t="s">
        <v>60</v>
      </c>
      <c r="K2" s="9" t="s">
        <v>21</v>
      </c>
      <c r="L2" s="9" t="s">
        <v>61</v>
      </c>
      <c r="M2" s="9" t="s">
        <v>62</v>
      </c>
    </row>
    <row r="3" customFormat="false" ht="57.75" hidden="false" customHeight="true" outlineLevel="0" collapsed="false">
      <c r="A3" s="9" t="s">
        <v>63</v>
      </c>
      <c r="B3" s="9" t="s">
        <v>64</v>
      </c>
      <c r="C3" s="9" t="s">
        <v>65</v>
      </c>
      <c r="D3" s="9" t="s">
        <v>15</v>
      </c>
      <c r="E3" s="9" t="s">
        <v>66</v>
      </c>
      <c r="F3" s="9" t="s">
        <v>32</v>
      </c>
      <c r="G3" s="10" t="s">
        <v>67</v>
      </c>
      <c r="H3" s="10" t="s">
        <v>68</v>
      </c>
      <c r="I3" s="10" t="s">
        <v>69</v>
      </c>
      <c r="J3" s="9" t="s">
        <v>70</v>
      </c>
      <c r="K3" s="9" t="s">
        <v>21</v>
      </c>
      <c r="L3" s="9" t="s">
        <v>61</v>
      </c>
      <c r="M3" s="9" t="s">
        <v>62</v>
      </c>
    </row>
    <row r="4" customFormat="false" ht="57.75" hidden="false" customHeight="true" outlineLevel="0" collapsed="false">
      <c r="A4" s="9" t="s">
        <v>71</v>
      </c>
      <c r="B4" s="9" t="s">
        <v>72</v>
      </c>
      <c r="C4" s="9" t="s">
        <v>73</v>
      </c>
      <c r="D4" s="9" t="s">
        <v>15</v>
      </c>
      <c r="E4" s="9" t="s">
        <v>74</v>
      </c>
      <c r="F4" s="9" t="s">
        <v>33</v>
      </c>
      <c r="G4" s="10" t="s">
        <v>75</v>
      </c>
      <c r="H4" s="10" t="s">
        <v>76</v>
      </c>
      <c r="I4" s="10" t="s">
        <v>77</v>
      </c>
      <c r="J4" s="9" t="s">
        <v>78</v>
      </c>
      <c r="K4" s="9" t="s">
        <v>24</v>
      </c>
      <c r="L4" s="9" t="s">
        <v>61</v>
      </c>
      <c r="M4" s="9" t="s">
        <v>62</v>
      </c>
    </row>
    <row r="5" customFormat="false" ht="57.75" hidden="false" customHeight="true" outlineLevel="0" collapsed="false">
      <c r="A5" s="9" t="s">
        <v>79</v>
      </c>
      <c r="B5" s="9" t="s">
        <v>80</v>
      </c>
      <c r="C5" s="9" t="s">
        <v>81</v>
      </c>
      <c r="D5" s="9" t="s">
        <v>15</v>
      </c>
      <c r="E5" s="9" t="s">
        <v>82</v>
      </c>
      <c r="F5" s="9" t="s">
        <v>28</v>
      </c>
      <c r="G5" s="10" t="s">
        <v>83</v>
      </c>
      <c r="H5" s="10" t="s">
        <v>84</v>
      </c>
      <c r="I5" s="10" t="s">
        <v>85</v>
      </c>
      <c r="J5" s="9"/>
      <c r="K5" s="9" t="s">
        <v>23</v>
      </c>
      <c r="L5" s="9" t="s">
        <v>61</v>
      </c>
      <c r="M5" s="9" t="s">
        <v>62</v>
      </c>
    </row>
    <row r="6" customFormat="false" ht="57.75" hidden="false" customHeight="true" outlineLevel="0" collapsed="false">
      <c r="A6" s="9" t="s">
        <v>86</v>
      </c>
      <c r="B6" s="9" t="s">
        <v>87</v>
      </c>
      <c r="C6" s="9" t="s">
        <v>88</v>
      </c>
      <c r="D6" s="9" t="s">
        <v>15</v>
      </c>
      <c r="E6" s="9" t="s">
        <v>74</v>
      </c>
      <c r="F6" s="9" t="s">
        <v>29</v>
      </c>
      <c r="G6" s="10" t="s">
        <v>89</v>
      </c>
      <c r="H6" s="10" t="s">
        <v>90</v>
      </c>
      <c r="I6" s="10" t="s">
        <v>91</v>
      </c>
      <c r="J6" s="9"/>
      <c r="K6" s="9" t="s">
        <v>23</v>
      </c>
      <c r="L6" s="11" t="s">
        <v>92</v>
      </c>
      <c r="M6" s="9" t="s">
        <v>62</v>
      </c>
    </row>
    <row r="7" customFormat="false" ht="57.75" hidden="false" customHeight="true" outlineLevel="0" collapsed="false">
      <c r="A7" s="9" t="s">
        <v>93</v>
      </c>
      <c r="B7" s="9" t="s">
        <v>94</v>
      </c>
      <c r="C7" s="9" t="s">
        <v>95</v>
      </c>
      <c r="D7" s="9" t="s">
        <v>15</v>
      </c>
      <c r="E7" s="9" t="s">
        <v>96</v>
      </c>
      <c r="F7" s="9" t="s">
        <v>30</v>
      </c>
      <c r="G7" s="10" t="s">
        <v>97</v>
      </c>
      <c r="H7" s="10" t="s">
        <v>98</v>
      </c>
      <c r="I7" s="10" t="s">
        <v>85</v>
      </c>
      <c r="J7" s="9"/>
      <c r="K7" s="9" t="s">
        <v>23</v>
      </c>
      <c r="L7" s="9" t="s">
        <v>61</v>
      </c>
      <c r="M7" s="9" t="s">
        <v>62</v>
      </c>
    </row>
    <row r="8" customFormat="false" ht="57.75" hidden="false" customHeight="true" outlineLevel="0" collapsed="false">
      <c r="A8" s="9" t="s">
        <v>99</v>
      </c>
      <c r="B8" s="9" t="s">
        <v>100</v>
      </c>
      <c r="C8" s="9" t="s">
        <v>101</v>
      </c>
      <c r="D8" s="9" t="s">
        <v>15</v>
      </c>
      <c r="E8" s="9" t="s">
        <v>102</v>
      </c>
      <c r="F8" s="9" t="s">
        <v>30</v>
      </c>
      <c r="G8" s="10" t="s">
        <v>103</v>
      </c>
      <c r="H8" s="10" t="s">
        <v>104</v>
      </c>
      <c r="I8" s="10" t="s">
        <v>105</v>
      </c>
      <c r="J8" s="9" t="s">
        <v>106</v>
      </c>
      <c r="K8" s="9" t="s">
        <v>22</v>
      </c>
      <c r="L8" s="9" t="s">
        <v>61</v>
      </c>
      <c r="M8" s="9" t="s">
        <v>62</v>
      </c>
    </row>
    <row r="9" customFormat="false" ht="57.75" hidden="false" customHeight="true" outlineLevel="0" collapsed="false">
      <c r="A9" s="9" t="s">
        <v>107</v>
      </c>
      <c r="B9" s="9" t="s">
        <v>108</v>
      </c>
      <c r="C9" s="9" t="s">
        <v>109</v>
      </c>
      <c r="D9" s="9" t="s">
        <v>15</v>
      </c>
      <c r="E9" s="9" t="s">
        <v>110</v>
      </c>
      <c r="F9" s="9" t="s">
        <v>27</v>
      </c>
      <c r="G9" s="10" t="s">
        <v>111</v>
      </c>
      <c r="H9" s="10" t="s">
        <v>112</v>
      </c>
      <c r="I9" s="10" t="s">
        <v>113</v>
      </c>
      <c r="J9" s="9" t="s">
        <v>114</v>
      </c>
      <c r="K9" s="9" t="s">
        <v>22</v>
      </c>
      <c r="L9" s="9" t="s">
        <v>61</v>
      </c>
      <c r="M9" s="9" t="s">
        <v>62</v>
      </c>
    </row>
    <row r="10" customFormat="false" ht="57.75" hidden="false" customHeight="true" outlineLevel="0" collapsed="false">
      <c r="A10" s="9" t="s">
        <v>115</v>
      </c>
      <c r="B10" s="9" t="s">
        <v>116</v>
      </c>
      <c r="C10" s="9" t="s">
        <v>117</v>
      </c>
      <c r="D10" s="9" t="s">
        <v>15</v>
      </c>
      <c r="E10" s="9" t="s">
        <v>110</v>
      </c>
      <c r="F10" s="9" t="s">
        <v>27</v>
      </c>
      <c r="G10" s="10" t="s">
        <v>118</v>
      </c>
      <c r="H10" s="10" t="s">
        <v>119</v>
      </c>
      <c r="I10" s="10" t="s">
        <v>120</v>
      </c>
      <c r="J10" s="9" t="s">
        <v>121</v>
      </c>
      <c r="K10" s="9" t="s">
        <v>22</v>
      </c>
      <c r="L10" s="9" t="s">
        <v>61</v>
      </c>
      <c r="M10" s="9" t="s">
        <v>62</v>
      </c>
    </row>
    <row r="11" customFormat="false" ht="57.75" hidden="false" customHeight="true" outlineLevel="0" collapsed="false">
      <c r="A11" s="9" t="s">
        <v>122</v>
      </c>
      <c r="B11" s="9" t="s">
        <v>123</v>
      </c>
      <c r="C11" s="9" t="s">
        <v>124</v>
      </c>
      <c r="D11" s="9" t="s">
        <v>15</v>
      </c>
      <c r="E11" s="9" t="s">
        <v>125</v>
      </c>
      <c r="F11" s="9" t="s">
        <v>27</v>
      </c>
      <c r="G11" s="10" t="s">
        <v>126</v>
      </c>
      <c r="H11" s="10" t="s">
        <v>127</v>
      </c>
      <c r="I11" s="10" t="s">
        <v>128</v>
      </c>
      <c r="J11" s="9" t="s">
        <v>129</v>
      </c>
      <c r="K11" s="9" t="s">
        <v>23</v>
      </c>
      <c r="L11" s="9" t="s">
        <v>61</v>
      </c>
      <c r="M11" s="9" t="s">
        <v>62</v>
      </c>
    </row>
    <row r="12" customFormat="false" ht="57.75" hidden="false" customHeight="true" outlineLevel="0" collapsed="false">
      <c r="A12" s="9" t="s">
        <v>130</v>
      </c>
      <c r="B12" s="9" t="s">
        <v>131</v>
      </c>
      <c r="C12" s="9" t="s">
        <v>132</v>
      </c>
      <c r="D12" s="9" t="s">
        <v>15</v>
      </c>
      <c r="E12" s="9" t="s">
        <v>133</v>
      </c>
      <c r="F12" s="9" t="s">
        <v>26</v>
      </c>
      <c r="G12" s="10" t="s">
        <v>134</v>
      </c>
      <c r="H12" s="10" t="s">
        <v>135</v>
      </c>
      <c r="I12" s="10" t="s">
        <v>136</v>
      </c>
      <c r="J12" s="9" t="s">
        <v>137</v>
      </c>
      <c r="K12" s="9" t="s">
        <v>21</v>
      </c>
      <c r="L12" s="9" t="s">
        <v>61</v>
      </c>
      <c r="M12" s="9" t="s">
        <v>62</v>
      </c>
    </row>
    <row r="13" customFormat="false" ht="57.75" hidden="false" customHeight="true" outlineLevel="0" collapsed="false">
      <c r="A13" s="9" t="s">
        <v>138</v>
      </c>
      <c r="B13" s="9" t="s">
        <v>139</v>
      </c>
      <c r="C13" s="9" t="s">
        <v>140</v>
      </c>
      <c r="D13" s="9" t="s">
        <v>15</v>
      </c>
      <c r="E13" s="9" t="s">
        <v>15</v>
      </c>
      <c r="F13" s="9" t="s">
        <v>26</v>
      </c>
      <c r="G13" s="10" t="s">
        <v>141</v>
      </c>
      <c r="H13" s="10" t="s">
        <v>142</v>
      </c>
      <c r="I13" s="10" t="s">
        <v>143</v>
      </c>
      <c r="J13" s="9"/>
      <c r="K13" s="9" t="s">
        <v>22</v>
      </c>
      <c r="L13" s="9" t="s">
        <v>61</v>
      </c>
      <c r="M13" s="9" t="s">
        <v>62</v>
      </c>
    </row>
    <row r="14" customFormat="false" ht="57.75" hidden="false" customHeight="true" outlineLevel="0" collapsed="false">
      <c r="A14" s="9" t="s">
        <v>144</v>
      </c>
      <c r="B14" s="9" t="s">
        <v>145</v>
      </c>
      <c r="C14" s="9" t="s">
        <v>146</v>
      </c>
      <c r="D14" s="9" t="s">
        <v>15</v>
      </c>
      <c r="E14" s="9" t="s">
        <v>147</v>
      </c>
      <c r="F14" s="9" t="s">
        <v>26</v>
      </c>
      <c r="G14" s="10" t="s">
        <v>148</v>
      </c>
      <c r="H14" s="10" t="s">
        <v>149</v>
      </c>
      <c r="I14" s="10" t="s">
        <v>150</v>
      </c>
      <c r="J14" s="9"/>
      <c r="K14" s="9" t="s">
        <v>24</v>
      </c>
      <c r="L14" s="9" t="s">
        <v>61</v>
      </c>
      <c r="M14" s="9" t="s">
        <v>62</v>
      </c>
    </row>
    <row r="15" customFormat="false" ht="57.75" hidden="false" customHeight="true" outlineLevel="0" collapsed="false">
      <c r="A15" s="9" t="s">
        <v>151</v>
      </c>
      <c r="B15" s="9" t="s">
        <v>152</v>
      </c>
      <c r="C15" s="9" t="s">
        <v>153</v>
      </c>
      <c r="D15" s="9" t="s">
        <v>15</v>
      </c>
      <c r="E15" s="9" t="s">
        <v>154</v>
      </c>
      <c r="F15" s="9" t="s">
        <v>26</v>
      </c>
      <c r="G15" s="10" t="s">
        <v>155</v>
      </c>
      <c r="H15" s="10" t="s">
        <v>156</v>
      </c>
      <c r="I15" s="10" t="s">
        <v>157</v>
      </c>
      <c r="J15" s="9"/>
      <c r="K15" s="9" t="s">
        <v>23</v>
      </c>
      <c r="L15" s="9" t="s">
        <v>61</v>
      </c>
      <c r="M15" s="9" t="s">
        <v>62</v>
      </c>
    </row>
    <row r="16" customFormat="false" ht="57.75" hidden="false" customHeight="true" outlineLevel="0" collapsed="false">
      <c r="A16" s="9" t="s">
        <v>158</v>
      </c>
      <c r="B16" s="9" t="s">
        <v>159</v>
      </c>
      <c r="C16" s="9" t="s">
        <v>160</v>
      </c>
      <c r="D16" s="9" t="s">
        <v>15</v>
      </c>
      <c r="E16" s="9" t="s">
        <v>161</v>
      </c>
      <c r="F16" s="9" t="s">
        <v>34</v>
      </c>
      <c r="G16" s="10" t="s">
        <v>162</v>
      </c>
      <c r="H16" s="10" t="s">
        <v>163</v>
      </c>
      <c r="I16" s="10" t="s">
        <v>164</v>
      </c>
      <c r="J16" s="9"/>
      <c r="K16" s="9" t="s">
        <v>23</v>
      </c>
      <c r="L16" s="9" t="s">
        <v>61</v>
      </c>
      <c r="M16" s="9" t="s">
        <v>62</v>
      </c>
    </row>
    <row r="17" customFormat="false" ht="57.75" hidden="false" customHeight="true" outlineLevel="0" collapsed="false">
      <c r="A17" s="9" t="s">
        <v>165</v>
      </c>
      <c r="B17" s="9" t="s">
        <v>166</v>
      </c>
      <c r="C17" s="9" t="s">
        <v>167</v>
      </c>
      <c r="D17" s="9" t="s">
        <v>15</v>
      </c>
      <c r="E17" s="9" t="s">
        <v>15</v>
      </c>
      <c r="F17" s="9" t="s">
        <v>26</v>
      </c>
      <c r="G17" s="10" t="s">
        <v>168</v>
      </c>
      <c r="H17" s="10" t="s">
        <v>169</v>
      </c>
      <c r="I17" s="10" t="s">
        <v>91</v>
      </c>
      <c r="J17" s="9"/>
      <c r="K17" s="9" t="s">
        <v>24</v>
      </c>
      <c r="L17" s="11" t="s">
        <v>92</v>
      </c>
      <c r="M17" s="9" t="s">
        <v>62</v>
      </c>
    </row>
    <row r="18" customFormat="false" ht="57.75" hidden="false" customHeight="true" outlineLevel="0" collapsed="false">
      <c r="A18" s="9" t="s">
        <v>170</v>
      </c>
      <c r="B18" s="9" t="s">
        <v>171</v>
      </c>
      <c r="C18" s="9" t="s">
        <v>172</v>
      </c>
      <c r="D18" s="9" t="s">
        <v>15</v>
      </c>
      <c r="E18" s="9" t="s">
        <v>173</v>
      </c>
      <c r="F18" s="9" t="s">
        <v>28</v>
      </c>
      <c r="G18" s="10" t="s">
        <v>174</v>
      </c>
      <c r="H18" s="10" t="s">
        <v>175</v>
      </c>
      <c r="I18" s="10" t="s">
        <v>176</v>
      </c>
      <c r="J18" s="9"/>
      <c r="K18" s="9" t="s">
        <v>22</v>
      </c>
      <c r="L18" s="9" t="s">
        <v>61</v>
      </c>
      <c r="M18" s="9" t="s">
        <v>62</v>
      </c>
    </row>
    <row r="19" customFormat="false" ht="57.75" hidden="false" customHeight="true" outlineLevel="0" collapsed="false">
      <c r="A19" s="9" t="s">
        <v>177</v>
      </c>
      <c r="B19" s="9" t="s">
        <v>178</v>
      </c>
      <c r="C19" s="9" t="s">
        <v>179</v>
      </c>
      <c r="D19" s="9" t="s">
        <v>15</v>
      </c>
      <c r="E19" s="9" t="s">
        <v>180</v>
      </c>
      <c r="F19" s="9" t="s">
        <v>32</v>
      </c>
      <c r="G19" s="10" t="s">
        <v>181</v>
      </c>
      <c r="H19" s="10" t="s">
        <v>182</v>
      </c>
      <c r="I19" s="10" t="s">
        <v>91</v>
      </c>
      <c r="J19" s="9"/>
      <c r="K19" s="9" t="s">
        <v>23</v>
      </c>
      <c r="L19" s="11" t="s">
        <v>92</v>
      </c>
      <c r="M19" s="9" t="s">
        <v>62</v>
      </c>
    </row>
    <row r="20" customFormat="false" ht="57.75" hidden="false" customHeight="true" outlineLevel="0" collapsed="false">
      <c r="A20" s="9" t="s">
        <v>183</v>
      </c>
      <c r="B20" s="9" t="s">
        <v>184</v>
      </c>
      <c r="C20" s="9" t="s">
        <v>185</v>
      </c>
      <c r="D20" s="9" t="s">
        <v>16</v>
      </c>
      <c r="E20" s="9" t="s">
        <v>186</v>
      </c>
      <c r="F20" s="9" t="s">
        <v>32</v>
      </c>
      <c r="G20" s="10" t="s">
        <v>187</v>
      </c>
      <c r="H20" s="10" t="s">
        <v>188</v>
      </c>
      <c r="I20" s="10" t="s">
        <v>189</v>
      </c>
      <c r="J20" s="9" t="s">
        <v>190</v>
      </c>
      <c r="K20" s="9" t="s">
        <v>21</v>
      </c>
      <c r="L20" s="9" t="s">
        <v>61</v>
      </c>
      <c r="M20" s="9" t="s">
        <v>62</v>
      </c>
    </row>
    <row r="21" customFormat="false" ht="57.75" hidden="false" customHeight="true" outlineLevel="0" collapsed="false">
      <c r="A21" s="9" t="s">
        <v>191</v>
      </c>
      <c r="B21" s="9" t="s">
        <v>192</v>
      </c>
      <c r="C21" s="9" t="s">
        <v>193</v>
      </c>
      <c r="D21" s="9" t="s">
        <v>16</v>
      </c>
      <c r="E21" s="9" t="s">
        <v>194</v>
      </c>
      <c r="F21" s="9" t="s">
        <v>32</v>
      </c>
      <c r="G21" s="10" t="s">
        <v>195</v>
      </c>
      <c r="H21" s="10" t="s">
        <v>196</v>
      </c>
      <c r="I21" s="10" t="s">
        <v>197</v>
      </c>
      <c r="J21" s="9" t="s">
        <v>198</v>
      </c>
      <c r="K21" s="9" t="s">
        <v>22</v>
      </c>
      <c r="L21" s="9" t="s">
        <v>61</v>
      </c>
      <c r="M21" s="9" t="s">
        <v>62</v>
      </c>
    </row>
    <row r="22" customFormat="false" ht="57.75" hidden="false" customHeight="true" outlineLevel="0" collapsed="false">
      <c r="A22" s="9" t="s">
        <v>199</v>
      </c>
      <c r="B22" s="9" t="s">
        <v>200</v>
      </c>
      <c r="C22" s="9" t="s">
        <v>201</v>
      </c>
      <c r="D22" s="9" t="s">
        <v>16</v>
      </c>
      <c r="E22" s="9" t="s">
        <v>202</v>
      </c>
      <c r="F22" s="9" t="s">
        <v>26</v>
      </c>
      <c r="G22" s="10" t="s">
        <v>203</v>
      </c>
      <c r="H22" s="10" t="s">
        <v>204</v>
      </c>
      <c r="I22" s="10" t="s">
        <v>205</v>
      </c>
      <c r="J22" s="9" t="s">
        <v>206</v>
      </c>
      <c r="K22" s="9" t="s">
        <v>22</v>
      </c>
      <c r="L22" s="9" t="s">
        <v>61</v>
      </c>
      <c r="M22" s="9" t="s">
        <v>62</v>
      </c>
    </row>
    <row r="23" customFormat="false" ht="57.75" hidden="false" customHeight="true" outlineLevel="0" collapsed="false">
      <c r="A23" s="9" t="s">
        <v>207</v>
      </c>
      <c r="B23" s="9" t="s">
        <v>208</v>
      </c>
      <c r="C23" s="9" t="s">
        <v>209</v>
      </c>
      <c r="D23" s="9" t="s">
        <v>16</v>
      </c>
      <c r="E23" s="9" t="s">
        <v>210</v>
      </c>
      <c r="F23" s="9" t="s">
        <v>26</v>
      </c>
      <c r="G23" s="10" t="s">
        <v>211</v>
      </c>
      <c r="H23" s="10" t="s">
        <v>212</v>
      </c>
      <c r="I23" s="10" t="s">
        <v>213</v>
      </c>
      <c r="J23" s="9" t="s">
        <v>214</v>
      </c>
      <c r="K23" s="9" t="s">
        <v>23</v>
      </c>
      <c r="L23" s="9" t="s">
        <v>61</v>
      </c>
      <c r="M23" s="9" t="s">
        <v>62</v>
      </c>
    </row>
    <row r="24" customFormat="false" ht="57.75" hidden="false" customHeight="true" outlineLevel="0" collapsed="false">
      <c r="A24" s="9" t="s">
        <v>215</v>
      </c>
      <c r="B24" s="9" t="s">
        <v>216</v>
      </c>
      <c r="C24" s="9" t="s">
        <v>217</v>
      </c>
      <c r="D24" s="9" t="s">
        <v>16</v>
      </c>
      <c r="E24" s="9" t="s">
        <v>218</v>
      </c>
      <c r="F24" s="9" t="s">
        <v>29</v>
      </c>
      <c r="G24" s="10" t="s">
        <v>219</v>
      </c>
      <c r="H24" s="10" t="s">
        <v>220</v>
      </c>
      <c r="I24" s="10" t="s">
        <v>221</v>
      </c>
      <c r="J24" s="9" t="s">
        <v>222</v>
      </c>
      <c r="K24" s="9" t="s">
        <v>23</v>
      </c>
      <c r="L24" s="9" t="s">
        <v>61</v>
      </c>
      <c r="M24" s="9" t="s">
        <v>62</v>
      </c>
    </row>
    <row r="25" customFormat="false" ht="57.75" hidden="false" customHeight="true" outlineLevel="0" collapsed="false">
      <c r="A25" s="9" t="s">
        <v>223</v>
      </c>
      <c r="B25" s="9" t="s">
        <v>224</v>
      </c>
      <c r="C25" s="9" t="s">
        <v>225</v>
      </c>
      <c r="D25" s="9" t="s">
        <v>16</v>
      </c>
      <c r="E25" s="9" t="s">
        <v>226</v>
      </c>
      <c r="F25" s="9" t="s">
        <v>38</v>
      </c>
      <c r="G25" s="10" t="s">
        <v>227</v>
      </c>
      <c r="H25" s="10" t="s">
        <v>228</v>
      </c>
      <c r="I25" s="10" t="s">
        <v>105</v>
      </c>
      <c r="J25" s="9" t="s">
        <v>106</v>
      </c>
      <c r="K25" s="9" t="s">
        <v>23</v>
      </c>
      <c r="L25" s="9" t="s">
        <v>61</v>
      </c>
      <c r="M25" s="9" t="s">
        <v>62</v>
      </c>
    </row>
    <row r="26" customFormat="false" ht="57.75" hidden="false" customHeight="true" outlineLevel="0" collapsed="false">
      <c r="A26" s="9" t="s">
        <v>229</v>
      </c>
      <c r="B26" s="9" t="s">
        <v>230</v>
      </c>
      <c r="C26" s="9" t="s">
        <v>231</v>
      </c>
      <c r="D26" s="9" t="s">
        <v>16</v>
      </c>
      <c r="E26" s="9" t="s">
        <v>232</v>
      </c>
      <c r="F26" s="9" t="s">
        <v>27</v>
      </c>
      <c r="G26" s="10" t="s">
        <v>233</v>
      </c>
      <c r="H26" s="10" t="s">
        <v>234</v>
      </c>
      <c r="I26" s="10" t="s">
        <v>91</v>
      </c>
      <c r="J26" s="9"/>
      <c r="K26" s="9" t="s">
        <v>23</v>
      </c>
      <c r="L26" s="11" t="s">
        <v>92</v>
      </c>
      <c r="M26" s="9" t="s">
        <v>62</v>
      </c>
    </row>
    <row r="27" customFormat="false" ht="57.75" hidden="false" customHeight="true" outlineLevel="0" collapsed="false">
      <c r="A27" s="9" t="s">
        <v>235</v>
      </c>
      <c r="B27" s="9" t="s">
        <v>236</v>
      </c>
      <c r="C27" s="9" t="s">
        <v>237</v>
      </c>
      <c r="D27" s="9" t="s">
        <v>16</v>
      </c>
      <c r="E27" s="9" t="s">
        <v>238</v>
      </c>
      <c r="F27" s="9" t="s">
        <v>30</v>
      </c>
      <c r="G27" s="10" t="s">
        <v>239</v>
      </c>
      <c r="H27" s="10" t="s">
        <v>240</v>
      </c>
      <c r="I27" s="10" t="s">
        <v>241</v>
      </c>
      <c r="J27" s="9"/>
      <c r="K27" s="9" t="s">
        <v>21</v>
      </c>
      <c r="L27" s="9" t="s">
        <v>61</v>
      </c>
      <c r="M27" s="9" t="s">
        <v>62</v>
      </c>
    </row>
    <row r="28" customFormat="false" ht="57.75" hidden="false" customHeight="true" outlineLevel="0" collapsed="false">
      <c r="A28" s="9" t="s">
        <v>242</v>
      </c>
      <c r="B28" s="9" t="s">
        <v>243</v>
      </c>
      <c r="C28" s="9" t="s">
        <v>244</v>
      </c>
      <c r="D28" s="9" t="s">
        <v>16</v>
      </c>
      <c r="E28" s="9" t="s">
        <v>245</v>
      </c>
      <c r="F28" s="9" t="s">
        <v>31</v>
      </c>
      <c r="G28" s="10" t="s">
        <v>246</v>
      </c>
      <c r="H28" s="10" t="s">
        <v>247</v>
      </c>
      <c r="I28" s="10" t="s">
        <v>248</v>
      </c>
      <c r="J28" s="9"/>
      <c r="K28" s="9" t="s">
        <v>23</v>
      </c>
      <c r="L28" s="9" t="s">
        <v>61</v>
      </c>
      <c r="M28" s="9" t="s">
        <v>62</v>
      </c>
    </row>
    <row r="29" customFormat="false" ht="57.75" hidden="false" customHeight="true" outlineLevel="0" collapsed="false">
      <c r="A29" s="9" t="s">
        <v>249</v>
      </c>
      <c r="B29" s="9" t="s">
        <v>250</v>
      </c>
      <c r="C29" s="9" t="s">
        <v>251</v>
      </c>
      <c r="D29" s="9" t="s">
        <v>16</v>
      </c>
      <c r="E29" s="9" t="s">
        <v>252</v>
      </c>
      <c r="F29" s="9" t="s">
        <v>27</v>
      </c>
      <c r="G29" s="10" t="s">
        <v>253</v>
      </c>
      <c r="H29" s="10" t="s">
        <v>254</v>
      </c>
      <c r="I29" s="10" t="s">
        <v>91</v>
      </c>
      <c r="J29" s="9"/>
      <c r="K29" s="9" t="s">
        <v>23</v>
      </c>
      <c r="L29" s="11" t="s">
        <v>92</v>
      </c>
      <c r="M29" s="9" t="s">
        <v>62</v>
      </c>
    </row>
    <row r="30" customFormat="false" ht="57.75" hidden="false" customHeight="true" outlineLevel="0" collapsed="false">
      <c r="A30" s="9" t="s">
        <v>255</v>
      </c>
      <c r="B30" s="9" t="s">
        <v>256</v>
      </c>
      <c r="C30" s="9" t="s">
        <v>257</v>
      </c>
      <c r="D30" s="9" t="s">
        <v>16</v>
      </c>
      <c r="E30" s="9" t="s">
        <v>258</v>
      </c>
      <c r="F30" s="9" t="s">
        <v>26</v>
      </c>
      <c r="G30" s="10" t="s">
        <v>259</v>
      </c>
      <c r="H30" s="10" t="s">
        <v>260</v>
      </c>
      <c r="I30" s="10" t="s">
        <v>105</v>
      </c>
      <c r="J30" s="9" t="s">
        <v>106</v>
      </c>
      <c r="K30" s="9" t="s">
        <v>23</v>
      </c>
      <c r="L30" s="9" t="s">
        <v>61</v>
      </c>
      <c r="M30" s="9" t="s">
        <v>62</v>
      </c>
    </row>
    <row r="31" customFormat="false" ht="57.75" hidden="false" customHeight="true" outlineLevel="0" collapsed="false">
      <c r="A31" s="9" t="s">
        <v>261</v>
      </c>
      <c r="B31" s="9" t="s">
        <v>262</v>
      </c>
      <c r="C31" s="9" t="s">
        <v>263</v>
      </c>
      <c r="D31" s="9" t="s">
        <v>16</v>
      </c>
      <c r="E31" s="9" t="s">
        <v>264</v>
      </c>
      <c r="F31" s="9" t="s">
        <v>37</v>
      </c>
      <c r="G31" s="10" t="s">
        <v>265</v>
      </c>
      <c r="H31" s="10" t="s">
        <v>266</v>
      </c>
      <c r="I31" s="10" t="s">
        <v>91</v>
      </c>
      <c r="J31" s="9"/>
      <c r="K31" s="9" t="s">
        <v>23</v>
      </c>
      <c r="L31" s="11" t="s">
        <v>92</v>
      </c>
      <c r="M31" s="9" t="s">
        <v>62</v>
      </c>
    </row>
    <row r="32" customFormat="false" ht="57.75" hidden="false" customHeight="true" outlineLevel="0" collapsed="false">
      <c r="A32" s="9" t="s">
        <v>267</v>
      </c>
      <c r="B32" s="9" t="s">
        <v>268</v>
      </c>
      <c r="C32" s="9" t="s">
        <v>269</v>
      </c>
      <c r="D32" s="9" t="s">
        <v>17</v>
      </c>
      <c r="E32" s="9" t="s">
        <v>270</v>
      </c>
      <c r="F32" s="9" t="s">
        <v>26</v>
      </c>
      <c r="G32" s="10" t="s">
        <v>271</v>
      </c>
      <c r="H32" s="10" t="s">
        <v>272</v>
      </c>
      <c r="I32" s="10" t="s">
        <v>273</v>
      </c>
      <c r="J32" s="9" t="s">
        <v>274</v>
      </c>
      <c r="K32" s="9" t="s">
        <v>24</v>
      </c>
      <c r="L32" s="9" t="s">
        <v>61</v>
      </c>
      <c r="M32" s="9" t="s">
        <v>62</v>
      </c>
    </row>
    <row r="33" customFormat="false" ht="57.75" hidden="false" customHeight="true" outlineLevel="0" collapsed="false">
      <c r="A33" s="9" t="s">
        <v>275</v>
      </c>
      <c r="B33" s="9" t="s">
        <v>276</v>
      </c>
      <c r="C33" s="9" t="s">
        <v>277</v>
      </c>
      <c r="D33" s="9" t="s">
        <v>17</v>
      </c>
      <c r="E33" s="9" t="s">
        <v>270</v>
      </c>
      <c r="F33" s="9" t="s">
        <v>26</v>
      </c>
      <c r="G33" s="10" t="s">
        <v>278</v>
      </c>
      <c r="H33" s="10" t="s">
        <v>279</v>
      </c>
      <c r="I33" s="10" t="s">
        <v>23</v>
      </c>
      <c r="J33" s="9"/>
      <c r="K33" s="9" t="s">
        <v>24</v>
      </c>
      <c r="L33" s="9" t="s">
        <v>61</v>
      </c>
      <c r="M33" s="9" t="s">
        <v>62</v>
      </c>
    </row>
    <row r="34" customFormat="false" ht="57.75" hidden="false" customHeight="true" outlineLevel="0" collapsed="false">
      <c r="A34" s="9" t="s">
        <v>280</v>
      </c>
      <c r="B34" s="9" t="s">
        <v>281</v>
      </c>
      <c r="C34" s="9" t="s">
        <v>282</v>
      </c>
      <c r="D34" s="9" t="s">
        <v>17</v>
      </c>
      <c r="E34" s="9" t="s">
        <v>283</v>
      </c>
      <c r="F34" s="9" t="s">
        <v>29</v>
      </c>
      <c r="G34" s="10" t="s">
        <v>284</v>
      </c>
      <c r="H34" s="10" t="s">
        <v>285</v>
      </c>
      <c r="I34" s="10" t="s">
        <v>286</v>
      </c>
      <c r="J34" s="9" t="s">
        <v>287</v>
      </c>
      <c r="K34" s="9" t="s">
        <v>23</v>
      </c>
      <c r="L34" s="9" t="s">
        <v>61</v>
      </c>
      <c r="M34" s="9" t="s">
        <v>62</v>
      </c>
    </row>
    <row r="35" customFormat="false" ht="57.75" hidden="false" customHeight="true" outlineLevel="0" collapsed="false">
      <c r="A35" s="9" t="s">
        <v>288</v>
      </c>
      <c r="B35" s="9" t="s">
        <v>289</v>
      </c>
      <c r="C35" s="9" t="s">
        <v>109</v>
      </c>
      <c r="D35" s="9" t="s">
        <v>17</v>
      </c>
      <c r="E35" s="9" t="s">
        <v>290</v>
      </c>
      <c r="F35" s="9" t="s">
        <v>27</v>
      </c>
      <c r="G35" s="10" t="s">
        <v>291</v>
      </c>
      <c r="H35" s="10" t="s">
        <v>292</v>
      </c>
      <c r="I35" s="10" t="s">
        <v>293</v>
      </c>
      <c r="J35" s="9" t="s">
        <v>114</v>
      </c>
      <c r="K35" s="9" t="s">
        <v>22</v>
      </c>
      <c r="L35" s="9" t="s">
        <v>61</v>
      </c>
      <c r="M35" s="9" t="s">
        <v>62</v>
      </c>
    </row>
    <row r="36" customFormat="false" ht="57.75" hidden="false" customHeight="true" outlineLevel="0" collapsed="false">
      <c r="A36" s="9" t="s">
        <v>294</v>
      </c>
      <c r="B36" s="9" t="s">
        <v>295</v>
      </c>
      <c r="C36" s="9" t="s">
        <v>296</v>
      </c>
      <c r="D36" s="9" t="s">
        <v>17</v>
      </c>
      <c r="E36" s="9" t="s">
        <v>297</v>
      </c>
      <c r="F36" s="9" t="s">
        <v>30</v>
      </c>
      <c r="G36" s="10" t="s">
        <v>298</v>
      </c>
      <c r="H36" s="10" t="s">
        <v>299</v>
      </c>
      <c r="I36" s="10" t="s">
        <v>300</v>
      </c>
      <c r="J36" s="9"/>
      <c r="K36" s="9" t="s">
        <v>23</v>
      </c>
      <c r="L36" s="9" t="s">
        <v>61</v>
      </c>
      <c r="M36" s="9" t="s">
        <v>62</v>
      </c>
    </row>
    <row r="37" customFormat="false" ht="57.75" hidden="false" customHeight="true" outlineLevel="0" collapsed="false">
      <c r="A37" s="9" t="s">
        <v>301</v>
      </c>
      <c r="B37" s="9" t="s">
        <v>302</v>
      </c>
      <c r="C37" s="9" t="s">
        <v>303</v>
      </c>
      <c r="D37" s="9" t="s">
        <v>17</v>
      </c>
      <c r="E37" s="9" t="s">
        <v>304</v>
      </c>
      <c r="F37" s="9" t="s">
        <v>26</v>
      </c>
      <c r="G37" s="10" t="s">
        <v>305</v>
      </c>
      <c r="H37" s="10" t="s">
        <v>306</v>
      </c>
      <c r="I37" s="10" t="s">
        <v>91</v>
      </c>
      <c r="J37" s="9"/>
      <c r="K37" s="9" t="s">
        <v>23</v>
      </c>
      <c r="L37" s="11" t="s">
        <v>92</v>
      </c>
      <c r="M37" s="9" t="s">
        <v>62</v>
      </c>
    </row>
    <row r="38" customFormat="false" ht="57.75" hidden="false" customHeight="true" outlineLevel="0" collapsed="false">
      <c r="A38" s="9" t="s">
        <v>307</v>
      </c>
      <c r="B38" s="9" t="s">
        <v>308</v>
      </c>
      <c r="C38" s="9" t="s">
        <v>309</v>
      </c>
      <c r="D38" s="9" t="s">
        <v>17</v>
      </c>
      <c r="E38" s="9" t="s">
        <v>310</v>
      </c>
      <c r="F38" s="9" t="s">
        <v>32</v>
      </c>
      <c r="G38" s="10" t="s">
        <v>311</v>
      </c>
      <c r="H38" s="10" t="s">
        <v>312</v>
      </c>
      <c r="I38" s="10" t="s">
        <v>105</v>
      </c>
      <c r="J38" s="9" t="s">
        <v>106</v>
      </c>
      <c r="K38" s="9" t="s">
        <v>23</v>
      </c>
      <c r="L38" s="9" t="s">
        <v>61</v>
      </c>
      <c r="M38" s="9" t="s">
        <v>62</v>
      </c>
    </row>
    <row r="39" customFormat="false" ht="57.75" hidden="false" customHeight="true" outlineLevel="0" collapsed="false">
      <c r="A39" s="9" t="s">
        <v>313</v>
      </c>
      <c r="B39" s="9" t="s">
        <v>314</v>
      </c>
      <c r="C39" s="9" t="s">
        <v>315</v>
      </c>
      <c r="D39" s="9" t="s">
        <v>17</v>
      </c>
      <c r="E39" s="9" t="s">
        <v>316</v>
      </c>
      <c r="F39" s="9" t="s">
        <v>37</v>
      </c>
      <c r="G39" s="10" t="s">
        <v>317</v>
      </c>
      <c r="H39" s="10" t="s">
        <v>318</v>
      </c>
      <c r="I39" s="10" t="s">
        <v>319</v>
      </c>
      <c r="J39" s="9" t="s">
        <v>320</v>
      </c>
      <c r="K39" s="9" t="s">
        <v>22</v>
      </c>
      <c r="L39" s="9" t="s">
        <v>61</v>
      </c>
      <c r="M39" s="9" t="s">
        <v>62</v>
      </c>
    </row>
    <row r="40" customFormat="false" ht="57.75" hidden="false" customHeight="true" outlineLevel="0" collapsed="false">
      <c r="A40" s="9" t="s">
        <v>321</v>
      </c>
      <c r="B40" s="9" t="s">
        <v>322</v>
      </c>
      <c r="C40" s="9" t="s">
        <v>323</v>
      </c>
      <c r="D40" s="9" t="s">
        <v>17</v>
      </c>
      <c r="E40" s="9" t="s">
        <v>324</v>
      </c>
      <c r="F40" s="9" t="s">
        <v>30</v>
      </c>
      <c r="G40" s="10" t="s">
        <v>325</v>
      </c>
      <c r="H40" s="10" t="s">
        <v>326</v>
      </c>
      <c r="I40" s="10" t="s">
        <v>91</v>
      </c>
      <c r="J40" s="9"/>
      <c r="K40" s="9" t="s">
        <v>23</v>
      </c>
      <c r="L40" s="11" t="s">
        <v>92</v>
      </c>
      <c r="M40" s="9" t="s">
        <v>62</v>
      </c>
    </row>
    <row r="41" customFormat="false" ht="57.75" hidden="false" customHeight="true" outlineLevel="0" collapsed="false">
      <c r="A41" s="9" t="s">
        <v>327</v>
      </c>
      <c r="B41" s="9" t="s">
        <v>328</v>
      </c>
      <c r="C41" s="9" t="s">
        <v>329</v>
      </c>
      <c r="D41" s="9" t="s">
        <v>18</v>
      </c>
      <c r="E41" s="9" t="s">
        <v>330</v>
      </c>
      <c r="F41" s="9" t="s">
        <v>33</v>
      </c>
      <c r="G41" s="10" t="s">
        <v>331</v>
      </c>
      <c r="H41" s="10" t="s">
        <v>332</v>
      </c>
      <c r="I41" s="10" t="s">
        <v>333</v>
      </c>
      <c r="J41" s="9" t="s">
        <v>334</v>
      </c>
      <c r="K41" s="9" t="s">
        <v>23</v>
      </c>
      <c r="L41" s="9" t="s">
        <v>61</v>
      </c>
      <c r="M41" s="9" t="s">
        <v>62</v>
      </c>
    </row>
    <row r="42" customFormat="false" ht="57.75" hidden="false" customHeight="true" outlineLevel="0" collapsed="false">
      <c r="A42" s="9" t="s">
        <v>335</v>
      </c>
      <c r="B42" s="9" t="s">
        <v>336</v>
      </c>
      <c r="C42" s="9" t="s">
        <v>337</v>
      </c>
      <c r="D42" s="9" t="s">
        <v>18</v>
      </c>
      <c r="E42" s="9" t="s">
        <v>330</v>
      </c>
      <c r="F42" s="9" t="s">
        <v>32</v>
      </c>
      <c r="G42" s="10" t="s">
        <v>338</v>
      </c>
      <c r="H42" s="10" t="s">
        <v>339</v>
      </c>
      <c r="I42" s="10" t="s">
        <v>340</v>
      </c>
      <c r="J42" s="9" t="s">
        <v>341</v>
      </c>
      <c r="K42" s="9" t="s">
        <v>24</v>
      </c>
      <c r="L42" s="9" t="s">
        <v>61</v>
      </c>
      <c r="M42" s="9" t="s">
        <v>62</v>
      </c>
    </row>
    <row r="43" customFormat="false" ht="57.75" hidden="false" customHeight="true" outlineLevel="0" collapsed="false">
      <c r="A43" s="9" t="s">
        <v>342</v>
      </c>
      <c r="B43" s="9" t="s">
        <v>343</v>
      </c>
      <c r="C43" s="9" t="s">
        <v>344</v>
      </c>
      <c r="D43" s="9" t="s">
        <v>18</v>
      </c>
      <c r="E43" s="9" t="s">
        <v>330</v>
      </c>
      <c r="F43" s="9" t="s">
        <v>26</v>
      </c>
      <c r="G43" s="10" t="s">
        <v>345</v>
      </c>
      <c r="H43" s="10" t="s">
        <v>346</v>
      </c>
      <c r="I43" s="10" t="s">
        <v>347</v>
      </c>
      <c r="J43" s="9"/>
      <c r="K43" s="9" t="s">
        <v>24</v>
      </c>
      <c r="L43" s="9" t="s">
        <v>61</v>
      </c>
      <c r="M43" s="9" t="s">
        <v>62</v>
      </c>
    </row>
    <row r="44" customFormat="false" ht="57.75" hidden="false" customHeight="true" outlineLevel="0" collapsed="false">
      <c r="A44" s="9" t="s">
        <v>348</v>
      </c>
      <c r="B44" s="9" t="s">
        <v>349</v>
      </c>
      <c r="C44" s="9" t="s">
        <v>350</v>
      </c>
      <c r="D44" s="9" t="s">
        <v>18</v>
      </c>
      <c r="E44" s="9" t="s">
        <v>351</v>
      </c>
      <c r="F44" s="9" t="s">
        <v>37</v>
      </c>
      <c r="G44" s="10" t="s">
        <v>352</v>
      </c>
      <c r="H44" s="10" t="s">
        <v>353</v>
      </c>
      <c r="I44" s="10" t="s">
        <v>354</v>
      </c>
      <c r="J44" s="9" t="s">
        <v>355</v>
      </c>
      <c r="K44" s="9" t="s">
        <v>22</v>
      </c>
      <c r="L44" s="9" t="s">
        <v>61</v>
      </c>
      <c r="M44" s="9" t="s">
        <v>62</v>
      </c>
    </row>
    <row r="45" customFormat="false" ht="57.75" hidden="false" customHeight="true" outlineLevel="0" collapsed="false">
      <c r="A45" s="9" t="s">
        <v>356</v>
      </c>
      <c r="B45" s="9" t="s">
        <v>357</v>
      </c>
      <c r="C45" s="9" t="s">
        <v>358</v>
      </c>
      <c r="D45" s="9" t="s">
        <v>18</v>
      </c>
      <c r="E45" s="9" t="s">
        <v>359</v>
      </c>
      <c r="F45" s="9" t="s">
        <v>35</v>
      </c>
      <c r="G45" s="10" t="s">
        <v>360</v>
      </c>
      <c r="H45" s="10" t="s">
        <v>361</v>
      </c>
      <c r="I45" s="10" t="s">
        <v>105</v>
      </c>
      <c r="J45" s="9" t="s">
        <v>106</v>
      </c>
      <c r="K45" s="9" t="s">
        <v>21</v>
      </c>
      <c r="L45" s="9" t="s">
        <v>61</v>
      </c>
      <c r="M45" s="9" t="s">
        <v>62</v>
      </c>
    </row>
    <row r="46" customFormat="false" ht="57.75" hidden="false" customHeight="true" outlineLevel="0" collapsed="false">
      <c r="A46" s="9" t="s">
        <v>362</v>
      </c>
      <c r="B46" s="9" t="s">
        <v>363</v>
      </c>
      <c r="C46" s="9" t="s">
        <v>364</v>
      </c>
      <c r="D46" s="9" t="s">
        <v>18</v>
      </c>
      <c r="E46" s="9" t="s">
        <v>365</v>
      </c>
      <c r="F46" s="9" t="s">
        <v>29</v>
      </c>
      <c r="G46" s="10" t="s">
        <v>366</v>
      </c>
      <c r="H46" s="10" t="s">
        <v>367</v>
      </c>
      <c r="I46" s="10" t="s">
        <v>368</v>
      </c>
      <c r="J46" s="9" t="s">
        <v>369</v>
      </c>
      <c r="K46" s="9" t="s">
        <v>22</v>
      </c>
      <c r="L46" s="9" t="s">
        <v>61</v>
      </c>
      <c r="M46" s="9" t="s">
        <v>62</v>
      </c>
    </row>
    <row r="47" customFormat="false" ht="57.75" hidden="false" customHeight="true" outlineLevel="0" collapsed="false">
      <c r="A47" s="9" t="s">
        <v>370</v>
      </c>
      <c r="B47" s="9" t="s">
        <v>371</v>
      </c>
      <c r="C47" s="9" t="s">
        <v>372</v>
      </c>
      <c r="D47" s="9" t="s">
        <v>18</v>
      </c>
      <c r="E47" s="9" t="s">
        <v>373</v>
      </c>
      <c r="F47" s="9" t="s">
        <v>33</v>
      </c>
      <c r="G47" s="10" t="s">
        <v>374</v>
      </c>
      <c r="H47" s="10" t="s">
        <v>375</v>
      </c>
      <c r="I47" s="10" t="s">
        <v>376</v>
      </c>
      <c r="J47" s="9" t="s">
        <v>377</v>
      </c>
      <c r="K47" s="9" t="s">
        <v>23</v>
      </c>
      <c r="L47" s="9" t="s">
        <v>61</v>
      </c>
      <c r="M47" s="9" t="s">
        <v>62</v>
      </c>
    </row>
    <row r="48" customFormat="false" ht="57.75" hidden="false" customHeight="true" outlineLevel="0" collapsed="false">
      <c r="A48" s="9" t="s">
        <v>378</v>
      </c>
      <c r="B48" s="9" t="s">
        <v>379</v>
      </c>
      <c r="C48" s="9" t="s">
        <v>225</v>
      </c>
      <c r="D48" s="9" t="s">
        <v>18</v>
      </c>
      <c r="E48" s="9" t="s">
        <v>380</v>
      </c>
      <c r="F48" s="9" t="s">
        <v>38</v>
      </c>
      <c r="G48" s="10" t="s">
        <v>381</v>
      </c>
      <c r="H48" s="10" t="s">
        <v>382</v>
      </c>
      <c r="I48" s="10" t="s">
        <v>105</v>
      </c>
      <c r="J48" s="9" t="s">
        <v>106</v>
      </c>
      <c r="K48" s="9" t="s">
        <v>23</v>
      </c>
      <c r="L48" s="9" t="s">
        <v>61</v>
      </c>
      <c r="M48" s="9" t="s">
        <v>62</v>
      </c>
    </row>
    <row r="49" customFormat="false" ht="57.75" hidden="false" customHeight="true" outlineLevel="0" collapsed="false">
      <c r="A49" s="9" t="s">
        <v>383</v>
      </c>
      <c r="B49" s="9" t="s">
        <v>384</v>
      </c>
      <c r="C49" s="9" t="s">
        <v>385</v>
      </c>
      <c r="D49" s="9" t="s">
        <v>18</v>
      </c>
      <c r="E49" s="9" t="s">
        <v>386</v>
      </c>
      <c r="F49" s="9" t="s">
        <v>27</v>
      </c>
      <c r="G49" s="10" t="s">
        <v>387</v>
      </c>
      <c r="H49" s="10" t="s">
        <v>388</v>
      </c>
      <c r="I49" s="10" t="s">
        <v>389</v>
      </c>
      <c r="J49" s="9"/>
      <c r="K49" s="9" t="s">
        <v>23</v>
      </c>
      <c r="L49" s="9" t="s">
        <v>61</v>
      </c>
      <c r="M49" s="9" t="s">
        <v>62</v>
      </c>
    </row>
    <row r="50" customFormat="false" ht="57.75" hidden="false" customHeight="true" outlineLevel="0" collapsed="false">
      <c r="A50" s="9" t="s">
        <v>390</v>
      </c>
      <c r="B50" s="9" t="s">
        <v>391</v>
      </c>
      <c r="C50" s="9" t="s">
        <v>392</v>
      </c>
      <c r="D50" s="9" t="s">
        <v>18</v>
      </c>
      <c r="E50" s="9" t="s">
        <v>393</v>
      </c>
      <c r="F50" s="9" t="s">
        <v>28</v>
      </c>
      <c r="G50" s="10" t="s">
        <v>394</v>
      </c>
      <c r="H50" s="10" t="s">
        <v>395</v>
      </c>
      <c r="I50" s="10" t="s">
        <v>91</v>
      </c>
      <c r="J50" s="9"/>
      <c r="K50" s="9" t="s">
        <v>23</v>
      </c>
      <c r="L50" s="11" t="s">
        <v>92</v>
      </c>
      <c r="M50" s="9" t="s">
        <v>62</v>
      </c>
    </row>
    <row r="51" customFormat="false" ht="57.75" hidden="false" customHeight="true" outlineLevel="0" collapsed="false">
      <c r="A51" s="9" t="s">
        <v>396</v>
      </c>
      <c r="B51" s="9" t="s">
        <v>397</v>
      </c>
      <c r="C51" s="9" t="s">
        <v>398</v>
      </c>
      <c r="D51" s="9" t="s">
        <v>18</v>
      </c>
      <c r="E51" s="9" t="s">
        <v>399</v>
      </c>
      <c r="F51" s="9" t="s">
        <v>37</v>
      </c>
      <c r="G51" s="10" t="s">
        <v>400</v>
      </c>
      <c r="H51" s="10" t="s">
        <v>401</v>
      </c>
      <c r="I51" s="10" t="s">
        <v>402</v>
      </c>
      <c r="J51" s="9"/>
      <c r="K51" s="9" t="s">
        <v>22</v>
      </c>
      <c r="L51" s="9" t="s">
        <v>61</v>
      </c>
      <c r="M51" s="9" t="s">
        <v>62</v>
      </c>
    </row>
    <row r="52" customFormat="false" ht="57.75" hidden="false" customHeight="true" outlineLevel="0" collapsed="false">
      <c r="A52" s="9" t="s">
        <v>403</v>
      </c>
      <c r="B52" s="9" t="s">
        <v>404</v>
      </c>
      <c r="C52" s="9" t="s">
        <v>405</v>
      </c>
      <c r="D52" s="9" t="s">
        <v>17</v>
      </c>
      <c r="E52" s="9" t="s">
        <v>406</v>
      </c>
      <c r="F52" s="9" t="s">
        <v>28</v>
      </c>
      <c r="G52" s="10" t="s">
        <v>407</v>
      </c>
      <c r="H52" s="10" t="s">
        <v>408</v>
      </c>
      <c r="I52" s="10" t="s">
        <v>176</v>
      </c>
      <c r="J52" s="9"/>
      <c r="K52" s="9" t="s">
        <v>22</v>
      </c>
      <c r="L52" s="9" t="s">
        <v>61</v>
      </c>
      <c r="M52" s="9" t="s">
        <v>62</v>
      </c>
    </row>
    <row r="53" customFormat="false" ht="57.75" hidden="false" customHeight="true" outlineLevel="0" collapsed="false">
      <c r="A53" s="9" t="s">
        <v>409</v>
      </c>
      <c r="B53" s="9" t="s">
        <v>410</v>
      </c>
      <c r="C53" s="9" t="s">
        <v>411</v>
      </c>
      <c r="D53" s="9" t="s">
        <v>18</v>
      </c>
      <c r="E53" s="9" t="s">
        <v>412</v>
      </c>
      <c r="F53" s="9" t="s">
        <v>29</v>
      </c>
      <c r="G53" s="10" t="s">
        <v>413</v>
      </c>
      <c r="H53" s="10" t="s">
        <v>414</v>
      </c>
      <c r="I53" s="10" t="s">
        <v>415</v>
      </c>
      <c r="J53" s="9"/>
      <c r="K53" s="9" t="s">
        <v>23</v>
      </c>
      <c r="L53" s="9" t="s">
        <v>61</v>
      </c>
      <c r="M53" s="9" t="s">
        <v>62</v>
      </c>
    </row>
    <row r="54" customFormat="false" ht="57.75" hidden="false" customHeight="true" outlineLevel="0" collapsed="false">
      <c r="A54" s="9" t="s">
        <v>416</v>
      </c>
      <c r="B54" s="9" t="s">
        <v>417</v>
      </c>
      <c r="C54" s="9" t="s">
        <v>418</v>
      </c>
      <c r="D54" s="9" t="s">
        <v>18</v>
      </c>
      <c r="E54" s="9" t="s">
        <v>419</v>
      </c>
      <c r="F54" s="9" t="s">
        <v>31</v>
      </c>
      <c r="G54" s="10" t="s">
        <v>420</v>
      </c>
      <c r="H54" s="10" t="s">
        <v>421</v>
      </c>
      <c r="I54" s="10" t="s">
        <v>91</v>
      </c>
      <c r="J54" s="9"/>
      <c r="K54" s="9" t="s">
        <v>23</v>
      </c>
      <c r="L54" s="11" t="s">
        <v>92</v>
      </c>
      <c r="M54" s="9" t="s">
        <v>62</v>
      </c>
    </row>
    <row r="55" customFormat="false" ht="57.75" hidden="false" customHeight="true" outlineLevel="0" collapsed="false">
      <c r="A55" s="9" t="s">
        <v>422</v>
      </c>
      <c r="B55" s="9" t="s">
        <v>423</v>
      </c>
      <c r="C55" s="9" t="s">
        <v>424</v>
      </c>
      <c r="D55" s="9" t="s">
        <v>19</v>
      </c>
      <c r="E55" s="9" t="s">
        <v>425</v>
      </c>
      <c r="F55" s="9" t="s">
        <v>28</v>
      </c>
      <c r="G55" s="10" t="s">
        <v>426</v>
      </c>
      <c r="H55" s="10" t="s">
        <v>427</v>
      </c>
      <c r="I55" s="10" t="s">
        <v>428</v>
      </c>
      <c r="J55" s="9" t="s">
        <v>429</v>
      </c>
      <c r="K55" s="9" t="s">
        <v>21</v>
      </c>
      <c r="L55" s="9" t="s">
        <v>61</v>
      </c>
      <c r="M55" s="9" t="s">
        <v>62</v>
      </c>
    </row>
    <row r="56" customFormat="false" ht="57.75" hidden="false" customHeight="true" outlineLevel="0" collapsed="false">
      <c r="A56" s="9" t="s">
        <v>430</v>
      </c>
      <c r="B56" s="9" t="s">
        <v>431</v>
      </c>
      <c r="C56" s="9" t="s">
        <v>432</v>
      </c>
      <c r="D56" s="9" t="s">
        <v>19</v>
      </c>
      <c r="E56" s="9" t="s">
        <v>425</v>
      </c>
      <c r="F56" s="9" t="s">
        <v>29</v>
      </c>
      <c r="G56" s="10" t="s">
        <v>433</v>
      </c>
      <c r="H56" s="10" t="s">
        <v>434</v>
      </c>
      <c r="I56" s="10" t="s">
        <v>435</v>
      </c>
      <c r="J56" s="9" t="s">
        <v>436</v>
      </c>
      <c r="K56" s="9" t="s">
        <v>24</v>
      </c>
      <c r="L56" s="9" t="s">
        <v>61</v>
      </c>
      <c r="M56" s="9" t="s">
        <v>62</v>
      </c>
    </row>
    <row r="57" customFormat="false" ht="57.75" hidden="false" customHeight="true" outlineLevel="0" collapsed="false">
      <c r="A57" s="9" t="s">
        <v>437</v>
      </c>
      <c r="B57" s="9" t="s">
        <v>438</v>
      </c>
      <c r="C57" s="9" t="s">
        <v>439</v>
      </c>
      <c r="D57" s="9" t="s">
        <v>19</v>
      </c>
      <c r="E57" s="9" t="s">
        <v>440</v>
      </c>
      <c r="F57" s="9" t="s">
        <v>27</v>
      </c>
      <c r="G57" s="10" t="s">
        <v>441</v>
      </c>
      <c r="H57" s="10" t="s">
        <v>442</v>
      </c>
      <c r="I57" s="10" t="s">
        <v>389</v>
      </c>
      <c r="J57" s="9"/>
      <c r="K57" s="9" t="s">
        <v>23</v>
      </c>
      <c r="L57" s="9" t="s">
        <v>61</v>
      </c>
      <c r="M57" s="9" t="s">
        <v>62</v>
      </c>
    </row>
    <row r="58" customFormat="false" ht="57.75" hidden="false" customHeight="true" outlineLevel="0" collapsed="false">
      <c r="A58" s="9" t="s">
        <v>443</v>
      </c>
      <c r="B58" s="9" t="s">
        <v>444</v>
      </c>
      <c r="C58" s="9" t="s">
        <v>445</v>
      </c>
      <c r="D58" s="9" t="s">
        <v>19</v>
      </c>
      <c r="E58" s="9" t="s">
        <v>446</v>
      </c>
      <c r="F58" s="9" t="s">
        <v>26</v>
      </c>
      <c r="G58" s="10" t="s">
        <v>447</v>
      </c>
      <c r="H58" s="10" t="s">
        <v>448</v>
      </c>
      <c r="I58" s="10" t="s">
        <v>449</v>
      </c>
      <c r="J58" s="9" t="s">
        <v>450</v>
      </c>
      <c r="K58" s="9" t="s">
        <v>24</v>
      </c>
      <c r="L58" s="9" t="s">
        <v>61</v>
      </c>
      <c r="M58" s="9" t="s">
        <v>62</v>
      </c>
    </row>
    <row r="59" customFormat="false" ht="57.75" hidden="false" customHeight="true" outlineLevel="0" collapsed="false">
      <c r="A59" s="9" t="s">
        <v>451</v>
      </c>
      <c r="B59" s="9" t="s">
        <v>452</v>
      </c>
      <c r="C59" s="9" t="s">
        <v>453</v>
      </c>
      <c r="D59" s="9" t="s">
        <v>19</v>
      </c>
      <c r="E59" s="9" t="s">
        <v>425</v>
      </c>
      <c r="F59" s="9" t="s">
        <v>26</v>
      </c>
      <c r="G59" s="10" t="s">
        <v>454</v>
      </c>
      <c r="H59" s="10" t="s">
        <v>455</v>
      </c>
      <c r="I59" s="10" t="s">
        <v>23</v>
      </c>
      <c r="J59" s="9"/>
      <c r="K59" s="9" t="s">
        <v>24</v>
      </c>
      <c r="L59" s="9" t="s">
        <v>61</v>
      </c>
      <c r="M59" s="9" t="s">
        <v>62</v>
      </c>
    </row>
    <row r="60" customFormat="false" ht="57.75" hidden="false" customHeight="true" outlineLevel="0" collapsed="false">
      <c r="A60" s="9" t="s">
        <v>456</v>
      </c>
      <c r="B60" s="9" t="s">
        <v>457</v>
      </c>
      <c r="C60" s="9" t="s">
        <v>458</v>
      </c>
      <c r="D60" s="9" t="s">
        <v>19</v>
      </c>
      <c r="E60" s="9" t="s">
        <v>459</v>
      </c>
      <c r="F60" s="9" t="s">
        <v>33</v>
      </c>
      <c r="G60" s="10" t="s">
        <v>460</v>
      </c>
      <c r="H60" s="10" t="s">
        <v>461</v>
      </c>
      <c r="I60" s="10" t="s">
        <v>462</v>
      </c>
      <c r="J60" s="9" t="s">
        <v>463</v>
      </c>
      <c r="K60" s="9" t="s">
        <v>23</v>
      </c>
      <c r="L60" s="9" t="s">
        <v>61</v>
      </c>
      <c r="M60" s="9" t="s">
        <v>62</v>
      </c>
    </row>
    <row r="61" customFormat="false" ht="57.75" hidden="false" customHeight="true" outlineLevel="0" collapsed="false">
      <c r="A61" s="9" t="s">
        <v>464</v>
      </c>
      <c r="B61" s="9" t="s">
        <v>465</v>
      </c>
      <c r="C61" s="9" t="s">
        <v>466</v>
      </c>
      <c r="D61" s="9" t="s">
        <v>19</v>
      </c>
      <c r="E61" s="9" t="s">
        <v>467</v>
      </c>
      <c r="F61" s="9" t="s">
        <v>31</v>
      </c>
      <c r="G61" s="10" t="s">
        <v>468</v>
      </c>
      <c r="H61" s="10" t="s">
        <v>469</v>
      </c>
      <c r="I61" s="10" t="s">
        <v>470</v>
      </c>
      <c r="J61" s="9"/>
      <c r="K61" s="9" t="s">
        <v>23</v>
      </c>
      <c r="L61" s="9" t="s">
        <v>61</v>
      </c>
      <c r="M61" s="9" t="s">
        <v>62</v>
      </c>
    </row>
    <row r="62" customFormat="false" ht="57.75" hidden="false" customHeight="true" outlineLevel="0" collapsed="false">
      <c r="A62" s="9" t="s">
        <v>471</v>
      </c>
      <c r="B62" s="9" t="s">
        <v>472</v>
      </c>
      <c r="C62" s="9" t="s">
        <v>473</v>
      </c>
      <c r="D62" s="9" t="s">
        <v>19</v>
      </c>
      <c r="E62" s="9" t="s">
        <v>474</v>
      </c>
      <c r="F62" s="9" t="s">
        <v>31</v>
      </c>
      <c r="G62" s="10" t="s">
        <v>475</v>
      </c>
      <c r="H62" s="10" t="s">
        <v>476</v>
      </c>
      <c r="I62" s="10" t="s">
        <v>91</v>
      </c>
      <c r="J62" s="9"/>
      <c r="K62" s="9" t="s">
        <v>23</v>
      </c>
      <c r="L62" s="11" t="s">
        <v>92</v>
      </c>
      <c r="M62" s="9" t="s">
        <v>62</v>
      </c>
    </row>
    <row r="63" customFormat="false" ht="57.75" hidden="false" customHeight="true" outlineLevel="0" collapsed="false">
      <c r="A63" s="9" t="s">
        <v>477</v>
      </c>
      <c r="B63" s="9" t="s">
        <v>478</v>
      </c>
      <c r="C63" s="9" t="s">
        <v>479</v>
      </c>
      <c r="D63" s="9" t="s">
        <v>19</v>
      </c>
      <c r="E63" s="9" t="s">
        <v>480</v>
      </c>
      <c r="F63" s="9" t="s">
        <v>26</v>
      </c>
      <c r="G63" s="10" t="s">
        <v>481</v>
      </c>
      <c r="H63" s="10" t="s">
        <v>482</v>
      </c>
      <c r="I63" s="10" t="s">
        <v>483</v>
      </c>
      <c r="J63" s="9"/>
      <c r="K63" s="9" t="s">
        <v>23</v>
      </c>
      <c r="L63" s="9" t="s">
        <v>61</v>
      </c>
      <c r="M63" s="9" t="s">
        <v>62</v>
      </c>
    </row>
    <row r="65" customFormat="false" ht="15" hidden="false" customHeight="false" outlineLevel="0" collapsed="false">
      <c r="A65" s="12" t="s">
        <v>484</v>
      </c>
    </row>
    <row r="66" customFormat="false" ht="15" hidden="false" customHeight="false" outlineLevel="0" collapsed="false">
      <c r="A66" s="13" t="s">
        <v>485</v>
      </c>
      <c r="B66" s="13" t="s">
        <v>486</v>
      </c>
      <c r="C66" s="13" t="s">
        <v>487</v>
      </c>
      <c r="D66" s="13" t="s">
        <v>488</v>
      </c>
      <c r="E66" s="13" t="s">
        <v>489</v>
      </c>
      <c r="F66" s="13" t="s">
        <v>29</v>
      </c>
      <c r="G66" s="13" t="s">
        <v>490</v>
      </c>
      <c r="H66" s="13" t="s">
        <v>491</v>
      </c>
      <c r="I66" s="13" t="s">
        <v>91</v>
      </c>
      <c r="J66" s="13"/>
      <c r="K66" s="13" t="s">
        <v>23</v>
      </c>
      <c r="L66" s="13" t="s">
        <v>92</v>
      </c>
      <c r="M66" s="13" t="s">
        <v>492</v>
      </c>
    </row>
  </sheetData>
  <autoFilter ref="A1:M63"/>
  <dataValidations count="4">
    <dataValidation allowBlank="true" errorStyle="stop" operator="between" showDropDown="false" showErrorMessage="false" showInputMessage="false" sqref="K2:K400" type="list">
      <formula1>"Thriving,Holding,At risk,Critical"</formula1>
      <formula2>0</formula2>
    </dataValidation>
    <dataValidation allowBlank="true" errorStyle="stop" operator="between" showDropDown="false" showErrorMessage="false" showInputMessage="false" sqref="L2:L400" type="list">
      <formula1>"Yes,No"</formula1>
      <formula2>0</formula2>
    </dataValidation>
    <dataValidation allowBlank="true" errorStyle="stop" operator="between" showDropDown="false" showErrorMessage="false" showInputMessage="false" sqref="D2:D400" type="list">
      <formula1>"Kutch,Saurashtra,North Gujarat,Central Gujarat,South Gujarat"</formula1>
      <formula2>0</formula2>
    </dataValidation>
    <dataValidation allowBlank="true" errorStyle="stop" operator="between" showDropDown="false" showErrorMessage="false" showInputMessage="false" sqref="F2:F400" type="list">
      <formula1>"On the loom,With the needle,In metal,In wood,In clay,In fibre,In print,In pigment,In leather,In paper,In sound,In stone,In glass"</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4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38"/>
    <col collapsed="false" customWidth="true" hidden="false" outlineLevel="0" max="3" min="3" style="0" width="32"/>
    <col collapsed="false" customWidth="true" hidden="false" outlineLevel="0" max="4" min="4" style="0" width="15"/>
    <col collapsed="false" customWidth="true" hidden="false" outlineLevel="0" max="5" min="5" style="0" width="14"/>
    <col collapsed="false" customWidth="true" hidden="false" outlineLevel="0" max="6" min="6" style="0" width="18"/>
    <col collapsed="false" customWidth="true" hidden="false" outlineLevel="0" max="7" min="7" style="0" width="40"/>
  </cols>
  <sheetData>
    <row r="1" customFormat="false" ht="30" hidden="false" customHeight="true" outlineLevel="0" collapsed="false">
      <c r="A1" s="8" t="s">
        <v>493</v>
      </c>
      <c r="B1" s="8" t="s">
        <v>494</v>
      </c>
      <c r="C1" s="8" t="s">
        <v>495</v>
      </c>
      <c r="D1" s="8" t="s">
        <v>496</v>
      </c>
      <c r="E1" s="8" t="s">
        <v>497</v>
      </c>
      <c r="F1" s="8" t="s">
        <v>498</v>
      </c>
      <c r="G1" s="8" t="s">
        <v>499</v>
      </c>
    </row>
    <row r="2" customFormat="false" ht="15" hidden="false" customHeight="false" outlineLevel="0" collapsed="false">
      <c r="A2" s="10" t="s">
        <v>369</v>
      </c>
      <c r="B2" s="10" t="s">
        <v>500</v>
      </c>
      <c r="C2" s="10" t="s">
        <v>365</v>
      </c>
      <c r="D2" s="10" t="s">
        <v>501</v>
      </c>
      <c r="E2" s="10" t="s">
        <v>502</v>
      </c>
      <c r="F2" s="10" t="s">
        <v>503</v>
      </c>
      <c r="G2" s="10"/>
    </row>
    <row r="3" customFormat="false" ht="15" hidden="false" customHeight="false" outlineLevel="0" collapsed="false">
      <c r="A3" s="10" t="s">
        <v>355</v>
      </c>
      <c r="B3" s="10" t="s">
        <v>349</v>
      </c>
      <c r="C3" s="10" t="s">
        <v>351</v>
      </c>
      <c r="D3" s="10" t="s">
        <v>501</v>
      </c>
      <c r="E3" s="10" t="s">
        <v>502</v>
      </c>
      <c r="F3" s="10" t="s">
        <v>503</v>
      </c>
      <c r="G3" s="10"/>
    </row>
    <row r="4" customFormat="false" ht="15" hidden="false" customHeight="false" outlineLevel="0" collapsed="false">
      <c r="A4" s="10" t="s">
        <v>129</v>
      </c>
      <c r="B4" s="10" t="s">
        <v>504</v>
      </c>
      <c r="C4" s="10" t="s">
        <v>15</v>
      </c>
      <c r="D4" s="10" t="s">
        <v>505</v>
      </c>
      <c r="E4" s="10" t="s">
        <v>502</v>
      </c>
      <c r="F4" s="10" t="s">
        <v>503</v>
      </c>
      <c r="G4" s="10"/>
    </row>
    <row r="5" customFormat="false" ht="15" hidden="false" customHeight="false" outlineLevel="0" collapsed="false">
      <c r="A5" s="10" t="s">
        <v>214</v>
      </c>
      <c r="B5" s="10" t="s">
        <v>506</v>
      </c>
      <c r="C5" s="10" t="s">
        <v>210</v>
      </c>
      <c r="D5" s="10" t="s">
        <v>507</v>
      </c>
      <c r="E5" s="10" t="s">
        <v>502</v>
      </c>
      <c r="F5" s="10" t="s">
        <v>503</v>
      </c>
      <c r="G5" s="10"/>
    </row>
    <row r="6" customFormat="false" ht="15" hidden="false" customHeight="false" outlineLevel="0" collapsed="false">
      <c r="A6" s="10" t="s">
        <v>429</v>
      </c>
      <c r="B6" s="10" t="s">
        <v>508</v>
      </c>
      <c r="C6" s="10" t="s">
        <v>425</v>
      </c>
      <c r="D6" s="10" t="s">
        <v>509</v>
      </c>
      <c r="E6" s="10" t="s">
        <v>502</v>
      </c>
      <c r="F6" s="10" t="s">
        <v>503</v>
      </c>
      <c r="G6" s="10"/>
    </row>
    <row r="7" customFormat="false" ht="15" hidden="false" customHeight="false" outlineLevel="0" collapsed="false">
      <c r="A7" s="10" t="s">
        <v>510</v>
      </c>
      <c r="B7" s="10" t="s">
        <v>511</v>
      </c>
      <c r="C7" s="10" t="s">
        <v>15</v>
      </c>
      <c r="D7" s="10" t="s">
        <v>512</v>
      </c>
      <c r="E7" s="10" t="s">
        <v>502</v>
      </c>
      <c r="F7" s="10" t="s">
        <v>503</v>
      </c>
      <c r="G7" s="10"/>
    </row>
    <row r="8" customFormat="false" ht="15" hidden="false" customHeight="false" outlineLevel="0" collapsed="false">
      <c r="A8" s="10" t="s">
        <v>190</v>
      </c>
      <c r="B8" s="10" t="s">
        <v>184</v>
      </c>
      <c r="C8" s="10" t="s">
        <v>186</v>
      </c>
      <c r="D8" s="10" t="s">
        <v>513</v>
      </c>
      <c r="E8" s="10" t="s">
        <v>502</v>
      </c>
      <c r="F8" s="10" t="s">
        <v>503</v>
      </c>
      <c r="G8" s="10"/>
    </row>
    <row r="9" customFormat="false" ht="15" hidden="false" customHeight="false" outlineLevel="0" collapsed="false">
      <c r="A9" s="10" t="s">
        <v>274</v>
      </c>
      <c r="B9" s="10" t="s">
        <v>268</v>
      </c>
      <c r="C9" s="10" t="s">
        <v>270</v>
      </c>
      <c r="D9" s="10" t="s">
        <v>514</v>
      </c>
      <c r="E9" s="10" t="s">
        <v>502</v>
      </c>
      <c r="F9" s="10" t="s">
        <v>503</v>
      </c>
      <c r="G9" s="10"/>
    </row>
    <row r="10" customFormat="false" ht="23.85" hidden="false" customHeight="false" outlineLevel="0" collapsed="false">
      <c r="A10" s="10" t="s">
        <v>463</v>
      </c>
      <c r="B10" s="10" t="s">
        <v>515</v>
      </c>
      <c r="C10" s="10" t="s">
        <v>516</v>
      </c>
      <c r="D10" s="10" t="s">
        <v>517</v>
      </c>
      <c r="E10" s="10" t="s">
        <v>502</v>
      </c>
      <c r="F10" s="10" t="s">
        <v>518</v>
      </c>
      <c r="G10" s="10"/>
    </row>
    <row r="11" customFormat="false" ht="15" hidden="false" customHeight="false" outlineLevel="0" collapsed="false">
      <c r="A11" s="10" t="s">
        <v>206</v>
      </c>
      <c r="B11" s="10" t="s">
        <v>200</v>
      </c>
      <c r="C11" s="10" t="s">
        <v>202</v>
      </c>
      <c r="D11" s="10" t="s">
        <v>519</v>
      </c>
      <c r="E11" s="10" t="s">
        <v>502</v>
      </c>
      <c r="F11" s="10" t="s">
        <v>503</v>
      </c>
      <c r="G11" s="10"/>
    </row>
    <row r="12" customFormat="false" ht="15" hidden="false" customHeight="false" outlineLevel="0" collapsed="false">
      <c r="A12" s="10" t="s">
        <v>287</v>
      </c>
      <c r="B12" s="10" t="s">
        <v>281</v>
      </c>
      <c r="C12" s="10" t="s">
        <v>283</v>
      </c>
      <c r="D12" s="10" t="s">
        <v>520</v>
      </c>
      <c r="E12" s="10" t="s">
        <v>502</v>
      </c>
      <c r="F12" s="10" t="s">
        <v>503</v>
      </c>
      <c r="G12" s="10"/>
    </row>
    <row r="13" customFormat="false" ht="15" hidden="false" customHeight="false" outlineLevel="0" collapsed="false">
      <c r="A13" s="10" t="s">
        <v>377</v>
      </c>
      <c r="B13" s="10" t="s">
        <v>521</v>
      </c>
      <c r="C13" s="10" t="s">
        <v>522</v>
      </c>
      <c r="D13" s="10" t="s">
        <v>523</v>
      </c>
      <c r="E13" s="10" t="s">
        <v>502</v>
      </c>
      <c r="F13" s="10" t="s">
        <v>503</v>
      </c>
      <c r="G13" s="10"/>
    </row>
    <row r="14" customFormat="false" ht="15" hidden="false" customHeight="false" outlineLevel="0" collapsed="false">
      <c r="A14" s="10" t="s">
        <v>334</v>
      </c>
      <c r="B14" s="10" t="s">
        <v>524</v>
      </c>
      <c r="C14" s="10" t="s">
        <v>330</v>
      </c>
      <c r="D14" s="10" t="s">
        <v>525</v>
      </c>
      <c r="E14" s="10" t="s">
        <v>502</v>
      </c>
      <c r="F14" s="10" t="s">
        <v>503</v>
      </c>
      <c r="G14" s="10"/>
    </row>
    <row r="15" customFormat="false" ht="15" hidden="false" customHeight="false" outlineLevel="0" collapsed="false">
      <c r="A15" s="10" t="s">
        <v>78</v>
      </c>
      <c r="B15" s="10" t="s">
        <v>526</v>
      </c>
      <c r="C15" s="10" t="s">
        <v>74</v>
      </c>
      <c r="D15" s="10" t="s">
        <v>527</v>
      </c>
      <c r="E15" s="10" t="s">
        <v>502</v>
      </c>
      <c r="F15" s="10" t="s">
        <v>503</v>
      </c>
      <c r="G15" s="10"/>
    </row>
    <row r="16" customFormat="false" ht="15" hidden="false" customHeight="false" outlineLevel="0" collapsed="false">
      <c r="A16" s="10" t="s">
        <v>70</v>
      </c>
      <c r="B16" s="10" t="s">
        <v>64</v>
      </c>
      <c r="C16" s="10" t="s">
        <v>15</v>
      </c>
      <c r="D16" s="10" t="s">
        <v>528</v>
      </c>
      <c r="E16" s="10" t="s">
        <v>502</v>
      </c>
      <c r="F16" s="10" t="s">
        <v>503</v>
      </c>
      <c r="G16" s="10"/>
    </row>
    <row r="17" customFormat="false" ht="15" hidden="false" customHeight="false" outlineLevel="0" collapsed="false">
      <c r="A17" s="10" t="s">
        <v>198</v>
      </c>
      <c r="B17" s="10" t="s">
        <v>529</v>
      </c>
      <c r="C17" s="10" t="s">
        <v>194</v>
      </c>
      <c r="D17" s="10" t="s">
        <v>530</v>
      </c>
      <c r="E17" s="10" t="s">
        <v>502</v>
      </c>
      <c r="F17" s="10" t="s">
        <v>503</v>
      </c>
      <c r="G17" s="10"/>
    </row>
    <row r="18" customFormat="false" ht="15" hidden="false" customHeight="false" outlineLevel="0" collapsed="false">
      <c r="A18" s="10" t="s">
        <v>114</v>
      </c>
      <c r="B18" s="10" t="s">
        <v>531</v>
      </c>
      <c r="C18" s="10" t="s">
        <v>110</v>
      </c>
      <c r="D18" s="10" t="s">
        <v>532</v>
      </c>
      <c r="E18" s="10" t="s">
        <v>502</v>
      </c>
      <c r="F18" s="10" t="s">
        <v>503</v>
      </c>
      <c r="G18" s="10"/>
    </row>
    <row r="19" customFormat="false" ht="15" hidden="false" customHeight="false" outlineLevel="0" collapsed="false">
      <c r="A19" s="10" t="s">
        <v>60</v>
      </c>
      <c r="B19" s="10" t="s">
        <v>533</v>
      </c>
      <c r="C19" s="10" t="s">
        <v>534</v>
      </c>
      <c r="D19" s="10" t="s">
        <v>535</v>
      </c>
      <c r="E19" s="10" t="s">
        <v>502</v>
      </c>
      <c r="F19" s="10" t="s">
        <v>503</v>
      </c>
      <c r="G19" s="10"/>
    </row>
    <row r="20" customFormat="false" ht="15" hidden="false" customHeight="false" outlineLevel="0" collapsed="false">
      <c r="A20" s="10" t="s">
        <v>341</v>
      </c>
      <c r="B20" s="10" t="s">
        <v>536</v>
      </c>
      <c r="C20" s="10" t="s">
        <v>330</v>
      </c>
      <c r="D20" s="10" t="s">
        <v>537</v>
      </c>
      <c r="E20" s="10" t="s">
        <v>502</v>
      </c>
      <c r="F20" s="10" t="s">
        <v>503</v>
      </c>
      <c r="G20" s="10"/>
    </row>
    <row r="21" customFormat="false" ht="15" hidden="false" customHeight="false" outlineLevel="0" collapsed="false">
      <c r="A21" s="10" t="s">
        <v>436</v>
      </c>
      <c r="B21" s="10" t="s">
        <v>538</v>
      </c>
      <c r="C21" s="10" t="s">
        <v>425</v>
      </c>
      <c r="D21" s="10" t="s">
        <v>537</v>
      </c>
      <c r="E21" s="10" t="s">
        <v>502</v>
      </c>
      <c r="F21" s="10" t="s">
        <v>503</v>
      </c>
      <c r="G21" s="10"/>
    </row>
    <row r="22" customFormat="false" ht="15" hidden="false" customHeight="false" outlineLevel="0" collapsed="false">
      <c r="A22" s="10" t="s">
        <v>450</v>
      </c>
      <c r="B22" s="10" t="s">
        <v>444</v>
      </c>
      <c r="C22" s="10" t="s">
        <v>446</v>
      </c>
      <c r="D22" s="10" t="s">
        <v>539</v>
      </c>
      <c r="E22" s="10" t="s">
        <v>502</v>
      </c>
      <c r="F22" s="10" t="s">
        <v>503</v>
      </c>
      <c r="G22" s="10"/>
    </row>
    <row r="23" customFormat="false" ht="15" hidden="false" customHeight="false" outlineLevel="0" collapsed="false">
      <c r="A23" s="10" t="s">
        <v>540</v>
      </c>
      <c r="B23" s="10" t="s">
        <v>216</v>
      </c>
      <c r="C23" s="10" t="s">
        <v>218</v>
      </c>
      <c r="D23" s="10" t="s">
        <v>222</v>
      </c>
      <c r="E23" s="10" t="s">
        <v>502</v>
      </c>
      <c r="F23" s="10" t="s">
        <v>503</v>
      </c>
      <c r="G23" s="10"/>
    </row>
    <row r="25" customFormat="false" ht="15" hidden="false" customHeight="false" outlineLevel="0" collapsed="false">
      <c r="A25" s="12" t="s">
        <v>541</v>
      </c>
    </row>
    <row r="26" customFormat="false" ht="15" hidden="false" customHeight="false" outlineLevel="0" collapsed="false">
      <c r="A26" s="6" t="s">
        <v>542</v>
      </c>
      <c r="B26" s="6" t="s">
        <v>543</v>
      </c>
      <c r="C26" s="6" t="s">
        <v>316</v>
      </c>
      <c r="D26" s="6"/>
      <c r="E26" s="6" t="s">
        <v>544</v>
      </c>
      <c r="F26" s="6" t="s">
        <v>503</v>
      </c>
      <c r="G26" s="6"/>
    </row>
    <row r="27" customFormat="false" ht="15" hidden="false" customHeight="false" outlineLevel="0" collapsed="false">
      <c r="A27" s="6" t="s">
        <v>545</v>
      </c>
      <c r="B27" s="6" t="s">
        <v>546</v>
      </c>
      <c r="C27" s="6" t="s">
        <v>425</v>
      </c>
      <c r="D27" s="6"/>
      <c r="E27" s="6" t="s">
        <v>547</v>
      </c>
      <c r="F27" s="6" t="s">
        <v>503</v>
      </c>
      <c r="G27" s="6"/>
    </row>
    <row r="28" customFormat="false" ht="15" hidden="false" customHeight="false" outlineLevel="0" collapsed="false">
      <c r="A28" s="6" t="s">
        <v>548</v>
      </c>
      <c r="B28" s="6" t="s">
        <v>549</v>
      </c>
      <c r="C28" s="6" t="s">
        <v>550</v>
      </c>
      <c r="D28" s="6"/>
      <c r="E28" s="6" t="s">
        <v>551</v>
      </c>
      <c r="F28" s="6" t="s">
        <v>503</v>
      </c>
      <c r="G28" s="6"/>
    </row>
    <row r="29" customFormat="false" ht="15" hidden="false" customHeight="false" outlineLevel="0" collapsed="false">
      <c r="A29" s="6" t="s">
        <v>552</v>
      </c>
      <c r="B29" s="6" t="s">
        <v>553</v>
      </c>
      <c r="C29" s="6" t="s">
        <v>554</v>
      </c>
      <c r="D29" s="6"/>
      <c r="E29" s="6" t="s">
        <v>551</v>
      </c>
      <c r="F29" s="6" t="s">
        <v>503</v>
      </c>
      <c r="G29" s="6"/>
    </row>
    <row r="30" customFormat="false" ht="15" hidden="false" customHeight="false" outlineLevel="0" collapsed="false">
      <c r="A30" s="6" t="s">
        <v>555</v>
      </c>
      <c r="B30" s="6" t="s">
        <v>556</v>
      </c>
      <c r="C30" s="6" t="s">
        <v>15</v>
      </c>
      <c r="D30" s="6"/>
      <c r="E30" s="6" t="s">
        <v>551</v>
      </c>
      <c r="F30" s="6" t="s">
        <v>503</v>
      </c>
      <c r="G30" s="6"/>
    </row>
    <row r="32" customFormat="false" ht="15" hidden="false" customHeight="false" outlineLevel="0" collapsed="false">
      <c r="A32" s="12" t="s">
        <v>557</v>
      </c>
    </row>
    <row r="33" customFormat="false" ht="15" hidden="false" customHeight="false" outlineLevel="0" collapsed="false">
      <c r="A33" s="6" t="s">
        <v>540</v>
      </c>
      <c r="B33" s="6" t="s">
        <v>379</v>
      </c>
      <c r="C33" s="6" t="s">
        <v>558</v>
      </c>
      <c r="D33" s="6"/>
      <c r="E33" s="6" t="s">
        <v>502</v>
      </c>
      <c r="F33" s="6" t="s">
        <v>559</v>
      </c>
      <c r="G33" s="6" t="s">
        <v>85</v>
      </c>
    </row>
    <row r="34" customFormat="false" ht="15" hidden="false" customHeight="false" outlineLevel="0" collapsed="false">
      <c r="A34" s="6" t="s">
        <v>540</v>
      </c>
      <c r="B34" s="6" t="s">
        <v>560</v>
      </c>
      <c r="C34" s="6" t="s">
        <v>561</v>
      </c>
      <c r="D34" s="6"/>
      <c r="E34" s="6" t="s">
        <v>502</v>
      </c>
      <c r="F34" s="6" t="s">
        <v>559</v>
      </c>
      <c r="G34" s="6" t="s">
        <v>85</v>
      </c>
    </row>
    <row r="35" customFormat="false" ht="15" hidden="false" customHeight="false" outlineLevel="0" collapsed="false">
      <c r="A35" s="6" t="s">
        <v>540</v>
      </c>
      <c r="B35" s="6" t="s">
        <v>256</v>
      </c>
      <c r="C35" s="6" t="s">
        <v>562</v>
      </c>
      <c r="D35" s="6"/>
      <c r="E35" s="6" t="s">
        <v>502</v>
      </c>
      <c r="F35" s="6" t="s">
        <v>559</v>
      </c>
      <c r="G35" s="6" t="s">
        <v>85</v>
      </c>
    </row>
    <row r="36" customFormat="false" ht="15" hidden="false" customHeight="false" outlineLevel="0" collapsed="false">
      <c r="A36" s="6" t="s">
        <v>540</v>
      </c>
      <c r="B36" s="6" t="s">
        <v>308</v>
      </c>
      <c r="C36" s="6" t="s">
        <v>563</v>
      </c>
      <c r="D36" s="6"/>
      <c r="E36" s="6" t="s">
        <v>502</v>
      </c>
      <c r="F36" s="6" t="s">
        <v>559</v>
      </c>
      <c r="G36" s="6" t="s">
        <v>85</v>
      </c>
    </row>
    <row r="37" customFormat="false" ht="15" hidden="false" customHeight="false" outlineLevel="0" collapsed="false">
      <c r="A37" s="6" t="s">
        <v>540</v>
      </c>
      <c r="B37" s="6" t="s">
        <v>564</v>
      </c>
      <c r="C37" s="6" t="s">
        <v>565</v>
      </c>
      <c r="D37" s="6"/>
      <c r="E37" s="6" t="s">
        <v>502</v>
      </c>
      <c r="F37" s="6" t="s">
        <v>559</v>
      </c>
      <c r="G37" s="6" t="s">
        <v>85</v>
      </c>
    </row>
    <row r="38" customFormat="false" ht="15" hidden="false" customHeight="false" outlineLevel="0" collapsed="false">
      <c r="A38" s="6" t="s">
        <v>540</v>
      </c>
      <c r="B38" s="6" t="s">
        <v>566</v>
      </c>
      <c r="C38" s="6" t="s">
        <v>567</v>
      </c>
      <c r="D38" s="6"/>
      <c r="E38" s="6" t="s">
        <v>502</v>
      </c>
      <c r="F38" s="6" t="s">
        <v>559</v>
      </c>
      <c r="G38" s="6" t="s">
        <v>85</v>
      </c>
    </row>
    <row r="39" customFormat="false" ht="15" hidden="false" customHeight="false" outlineLevel="0" collapsed="false">
      <c r="A39" s="6" t="s">
        <v>540</v>
      </c>
      <c r="B39" s="6" t="s">
        <v>568</v>
      </c>
      <c r="C39" s="6" t="s">
        <v>567</v>
      </c>
      <c r="D39" s="6"/>
      <c r="E39" s="6" t="s">
        <v>502</v>
      </c>
      <c r="F39" s="6" t="s">
        <v>559</v>
      </c>
      <c r="G39" s="6" t="s">
        <v>85</v>
      </c>
    </row>
    <row r="41" customFormat="false" ht="15" hidden="false" customHeight="false" outlineLevel="0" collapsed="false">
      <c r="A41" s="7" t="s">
        <v>569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3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3" min="2" style="0" width="22"/>
    <col collapsed="false" customWidth="true" hidden="false" outlineLevel="0" max="4" min="4" style="0" width="20"/>
    <col collapsed="false" customWidth="true" hidden="false" outlineLevel="0" max="5" min="5" style="0" width="18"/>
    <col collapsed="false" customWidth="true" hidden="false" outlineLevel="0" max="6" min="6" style="0" width="16"/>
    <col collapsed="false" customWidth="true" hidden="false" outlineLevel="0" max="7" min="7" style="0" width="22"/>
    <col collapsed="false" customWidth="true" hidden="false" outlineLevel="0" max="8" min="8" style="0" width="18"/>
  </cols>
  <sheetData>
    <row r="1" customFormat="false" ht="30" hidden="false" customHeight="true" outlineLevel="0" collapsed="false">
      <c r="A1" s="8" t="s">
        <v>570</v>
      </c>
      <c r="B1" s="8" t="s">
        <v>42</v>
      </c>
      <c r="C1" s="8" t="s">
        <v>43</v>
      </c>
      <c r="D1" s="8" t="s">
        <v>571</v>
      </c>
      <c r="E1" s="8" t="s">
        <v>572</v>
      </c>
      <c r="F1" s="8" t="s">
        <v>573</v>
      </c>
      <c r="G1" s="8" t="s">
        <v>574</v>
      </c>
      <c r="H1" s="8" t="s">
        <v>575</v>
      </c>
    </row>
    <row r="2" customFormat="false" ht="15" hidden="false" customHeight="false" outlineLevel="0" collapsed="false">
      <c r="A2" s="14" t="s">
        <v>330</v>
      </c>
      <c r="B2" s="14" t="s">
        <v>576</v>
      </c>
      <c r="C2" s="14" t="s">
        <v>18</v>
      </c>
      <c r="D2" s="14" t="n">
        <v>7</v>
      </c>
      <c r="E2" s="14" t="n">
        <v>1</v>
      </c>
      <c r="F2" s="14" t="s">
        <v>577</v>
      </c>
      <c r="G2" s="14"/>
      <c r="H2" s="14" t="s">
        <v>578</v>
      </c>
    </row>
    <row r="3" customFormat="false" ht="15" hidden="false" customHeight="false" outlineLevel="0" collapsed="false">
      <c r="A3" s="14" t="s">
        <v>579</v>
      </c>
      <c r="B3" s="14" t="s">
        <v>580</v>
      </c>
      <c r="C3" s="14" t="s">
        <v>18</v>
      </c>
      <c r="D3" s="14" t="n">
        <v>2</v>
      </c>
      <c r="E3" s="14" t="n">
        <v>0</v>
      </c>
      <c r="F3" s="14" t="s">
        <v>581</v>
      </c>
      <c r="G3" s="14"/>
      <c r="H3" s="14" t="s">
        <v>578</v>
      </c>
    </row>
    <row r="4" customFormat="false" ht="15" hidden="false" customHeight="false" outlineLevel="0" collapsed="false">
      <c r="A4" s="14" t="s">
        <v>582</v>
      </c>
      <c r="B4" s="14" t="s">
        <v>583</v>
      </c>
      <c r="C4" s="14" t="s">
        <v>18</v>
      </c>
      <c r="D4" s="14" t="n">
        <v>1</v>
      </c>
      <c r="E4" s="14" t="n">
        <v>0</v>
      </c>
      <c r="F4" s="15" t="s">
        <v>584</v>
      </c>
      <c r="G4" s="14"/>
      <c r="H4" s="14" t="s">
        <v>578</v>
      </c>
    </row>
    <row r="5" customFormat="false" ht="15" hidden="false" customHeight="false" outlineLevel="0" collapsed="false">
      <c r="A5" s="14" t="s">
        <v>380</v>
      </c>
      <c r="B5" s="14" t="s">
        <v>585</v>
      </c>
      <c r="C5" s="14" t="s">
        <v>18</v>
      </c>
      <c r="D5" s="14" t="n">
        <v>2</v>
      </c>
      <c r="E5" s="14" t="n">
        <v>0</v>
      </c>
      <c r="F5" s="14" t="s">
        <v>581</v>
      </c>
      <c r="G5" s="14"/>
      <c r="H5" s="14" t="s">
        <v>578</v>
      </c>
    </row>
    <row r="6" customFormat="false" ht="15" hidden="false" customHeight="false" outlineLevel="0" collapsed="false">
      <c r="A6" s="14" t="s">
        <v>586</v>
      </c>
      <c r="B6" s="14" t="s">
        <v>587</v>
      </c>
      <c r="C6" s="14" t="s">
        <v>18</v>
      </c>
      <c r="D6" s="14" t="n">
        <v>1</v>
      </c>
      <c r="E6" s="14" t="n">
        <v>0</v>
      </c>
      <c r="F6" s="15" t="s">
        <v>584</v>
      </c>
      <c r="G6" s="14"/>
      <c r="H6" s="14" t="s">
        <v>578</v>
      </c>
    </row>
    <row r="7" customFormat="false" ht="15" hidden="false" customHeight="false" outlineLevel="0" collapsed="false">
      <c r="A7" s="14" t="s">
        <v>588</v>
      </c>
      <c r="B7" s="14" t="s">
        <v>589</v>
      </c>
      <c r="C7" s="14" t="s">
        <v>18</v>
      </c>
      <c r="D7" s="14" t="n">
        <v>1</v>
      </c>
      <c r="E7" s="14" t="n">
        <v>1</v>
      </c>
      <c r="F7" s="15" t="s">
        <v>584</v>
      </c>
      <c r="G7" s="14"/>
      <c r="H7" s="14" t="s">
        <v>578</v>
      </c>
    </row>
    <row r="8" customFormat="false" ht="15" hidden="false" customHeight="false" outlineLevel="0" collapsed="false">
      <c r="A8" s="14" t="s">
        <v>590</v>
      </c>
      <c r="B8" s="14" t="s">
        <v>591</v>
      </c>
      <c r="C8" s="14" t="s">
        <v>18</v>
      </c>
      <c r="D8" s="14" t="n">
        <v>1</v>
      </c>
      <c r="E8" s="14" t="n">
        <v>0</v>
      </c>
      <c r="F8" s="15" t="s">
        <v>584</v>
      </c>
      <c r="G8" s="14"/>
      <c r="H8" s="14" t="s">
        <v>578</v>
      </c>
    </row>
    <row r="9" customFormat="false" ht="15" hidden="false" customHeight="false" outlineLevel="0" collapsed="false">
      <c r="A9" s="14" t="s">
        <v>592</v>
      </c>
      <c r="B9" s="14" t="s">
        <v>593</v>
      </c>
      <c r="C9" s="14" t="s">
        <v>18</v>
      </c>
      <c r="D9" s="14" t="n">
        <v>4</v>
      </c>
      <c r="E9" s="14" t="n">
        <v>1</v>
      </c>
      <c r="F9" s="14" t="s">
        <v>577</v>
      </c>
      <c r="G9" s="14"/>
      <c r="H9" s="14" t="s">
        <v>578</v>
      </c>
    </row>
    <row r="10" customFormat="false" ht="15" hidden="false" customHeight="false" outlineLevel="0" collapsed="false">
      <c r="A10" s="14" t="s">
        <v>15</v>
      </c>
      <c r="B10" s="14" t="s">
        <v>594</v>
      </c>
      <c r="C10" s="14" t="s">
        <v>15</v>
      </c>
      <c r="D10" s="14" t="n">
        <v>19</v>
      </c>
      <c r="E10" s="14" t="n">
        <v>3</v>
      </c>
      <c r="F10" s="14" t="s">
        <v>577</v>
      </c>
      <c r="G10" s="14"/>
      <c r="H10" s="14" t="s">
        <v>578</v>
      </c>
    </row>
    <row r="11" customFormat="false" ht="15" hidden="false" customHeight="false" outlineLevel="0" collapsed="false">
      <c r="A11" s="14" t="s">
        <v>595</v>
      </c>
      <c r="B11" s="14" t="s">
        <v>596</v>
      </c>
      <c r="C11" s="14" t="s">
        <v>17</v>
      </c>
      <c r="D11" s="14" t="n">
        <v>1</v>
      </c>
      <c r="E11" s="14" t="n">
        <v>1</v>
      </c>
      <c r="F11" s="15" t="s">
        <v>584</v>
      </c>
      <c r="G11" s="14"/>
      <c r="H11" s="14" t="s">
        <v>578</v>
      </c>
    </row>
    <row r="12" customFormat="false" ht="15" hidden="false" customHeight="false" outlineLevel="0" collapsed="false">
      <c r="A12" s="14" t="s">
        <v>597</v>
      </c>
      <c r="B12" s="14" t="s">
        <v>598</v>
      </c>
      <c r="C12" s="14" t="s">
        <v>17</v>
      </c>
      <c r="D12" s="14" t="n">
        <v>7</v>
      </c>
      <c r="E12" s="14" t="n">
        <v>1</v>
      </c>
      <c r="F12" s="14" t="s">
        <v>577</v>
      </c>
      <c r="G12" s="14"/>
      <c r="H12" s="14" t="s">
        <v>578</v>
      </c>
    </row>
    <row r="13" customFormat="false" ht="15" hidden="false" customHeight="false" outlineLevel="0" collapsed="false">
      <c r="A13" s="14" t="s">
        <v>599</v>
      </c>
      <c r="B13" s="14" t="s">
        <v>600</v>
      </c>
      <c r="C13" s="14" t="s">
        <v>17</v>
      </c>
      <c r="D13" s="14" t="n">
        <v>1</v>
      </c>
      <c r="E13" s="14" t="n">
        <v>0</v>
      </c>
      <c r="F13" s="15" t="s">
        <v>584</v>
      </c>
      <c r="G13" s="14"/>
      <c r="H13" s="14" t="s">
        <v>578</v>
      </c>
    </row>
    <row r="14" customFormat="false" ht="15" hidden="false" customHeight="false" outlineLevel="0" collapsed="false">
      <c r="A14" s="14" t="s">
        <v>601</v>
      </c>
      <c r="B14" s="14" t="s">
        <v>602</v>
      </c>
      <c r="C14" s="14" t="s">
        <v>17</v>
      </c>
      <c r="D14" s="14" t="n">
        <v>1</v>
      </c>
      <c r="E14" s="14" t="n">
        <v>0</v>
      </c>
      <c r="F14" s="15" t="s">
        <v>584</v>
      </c>
      <c r="G14" s="14"/>
      <c r="H14" s="14" t="s">
        <v>578</v>
      </c>
    </row>
    <row r="15" customFormat="false" ht="15" hidden="false" customHeight="false" outlineLevel="0" collapsed="false">
      <c r="A15" s="14" t="s">
        <v>270</v>
      </c>
      <c r="B15" s="14" t="s">
        <v>603</v>
      </c>
      <c r="C15" s="14" t="s">
        <v>17</v>
      </c>
      <c r="D15" s="14" t="n">
        <v>3</v>
      </c>
      <c r="E15" s="14" t="n">
        <v>0</v>
      </c>
      <c r="F15" s="14" t="s">
        <v>581</v>
      </c>
      <c r="G15" s="14"/>
      <c r="H15" s="14" t="s">
        <v>578</v>
      </c>
    </row>
    <row r="16" customFormat="false" ht="15" hidden="false" customHeight="false" outlineLevel="0" collapsed="false">
      <c r="A16" s="14" t="s">
        <v>604</v>
      </c>
      <c r="B16" s="14" t="s">
        <v>605</v>
      </c>
      <c r="C16" s="14" t="s">
        <v>17</v>
      </c>
      <c r="D16" s="14" t="n">
        <v>2</v>
      </c>
      <c r="E16" s="14" t="n">
        <v>1</v>
      </c>
      <c r="F16" s="14" t="s">
        <v>581</v>
      </c>
      <c r="G16" s="14"/>
      <c r="H16" s="14" t="s">
        <v>578</v>
      </c>
    </row>
    <row r="17" customFormat="false" ht="15" hidden="false" customHeight="false" outlineLevel="0" collapsed="false">
      <c r="A17" s="14" t="s">
        <v>606</v>
      </c>
      <c r="B17" s="14" t="s">
        <v>607</v>
      </c>
      <c r="C17" s="14" t="s">
        <v>17</v>
      </c>
      <c r="D17" s="14" t="n">
        <v>1</v>
      </c>
      <c r="E17" s="14" t="n">
        <v>0</v>
      </c>
      <c r="F17" s="15" t="s">
        <v>584</v>
      </c>
      <c r="G17" s="14"/>
      <c r="H17" s="14" t="s">
        <v>578</v>
      </c>
    </row>
    <row r="18" customFormat="false" ht="15" hidden="false" customHeight="false" outlineLevel="0" collapsed="false">
      <c r="A18" s="14" t="s">
        <v>608</v>
      </c>
      <c r="B18" s="14" t="s">
        <v>609</v>
      </c>
      <c r="C18" s="14" t="s">
        <v>16</v>
      </c>
      <c r="D18" s="14" t="n">
        <v>2</v>
      </c>
      <c r="E18" s="14" t="n">
        <v>1</v>
      </c>
      <c r="F18" s="14" t="s">
        <v>581</v>
      </c>
      <c r="G18" s="14"/>
      <c r="H18" s="14" t="s">
        <v>578</v>
      </c>
    </row>
    <row r="19" customFormat="false" ht="15" hidden="false" customHeight="false" outlineLevel="0" collapsed="false">
      <c r="A19" s="14" t="s">
        <v>610</v>
      </c>
      <c r="B19" s="14" t="s">
        <v>611</v>
      </c>
      <c r="C19" s="14" t="s">
        <v>16</v>
      </c>
      <c r="D19" s="14" t="n">
        <v>2</v>
      </c>
      <c r="E19" s="14" t="n">
        <v>1</v>
      </c>
      <c r="F19" s="14" t="s">
        <v>581</v>
      </c>
      <c r="G19" s="14"/>
      <c r="H19" s="14" t="s">
        <v>578</v>
      </c>
    </row>
    <row r="20" customFormat="false" ht="15" hidden="false" customHeight="false" outlineLevel="0" collapsed="false">
      <c r="A20" s="14" t="s">
        <v>612</v>
      </c>
      <c r="B20" s="14" t="s">
        <v>613</v>
      </c>
      <c r="C20" s="14" t="s">
        <v>16</v>
      </c>
      <c r="D20" s="14" t="n">
        <v>1</v>
      </c>
      <c r="E20" s="14" t="n">
        <v>0</v>
      </c>
      <c r="F20" s="15" t="s">
        <v>584</v>
      </c>
      <c r="G20" s="14"/>
      <c r="H20" s="14" t="s">
        <v>578</v>
      </c>
    </row>
    <row r="21" customFormat="false" ht="15" hidden="false" customHeight="false" outlineLevel="0" collapsed="false">
      <c r="A21" s="14" t="s">
        <v>614</v>
      </c>
      <c r="B21" s="14" t="s">
        <v>615</v>
      </c>
      <c r="C21" s="14" t="s">
        <v>16</v>
      </c>
      <c r="D21" s="14" t="n">
        <v>1</v>
      </c>
      <c r="E21" s="14" t="n">
        <v>0</v>
      </c>
      <c r="F21" s="15" t="s">
        <v>584</v>
      </c>
      <c r="G21" s="14"/>
      <c r="H21" s="14" t="s">
        <v>578</v>
      </c>
    </row>
    <row r="22" customFormat="false" ht="15" hidden="false" customHeight="false" outlineLevel="0" collapsed="false">
      <c r="A22" s="14" t="s">
        <v>616</v>
      </c>
      <c r="B22" s="14" t="s">
        <v>617</v>
      </c>
      <c r="C22" s="14" t="s">
        <v>16</v>
      </c>
      <c r="D22" s="14" t="n">
        <v>3</v>
      </c>
      <c r="E22" s="14" t="n">
        <v>2</v>
      </c>
      <c r="F22" s="14" t="s">
        <v>581</v>
      </c>
      <c r="G22" s="14"/>
      <c r="H22" s="14" t="s">
        <v>578</v>
      </c>
    </row>
    <row r="23" customFormat="false" ht="15" hidden="false" customHeight="false" outlineLevel="0" collapsed="false">
      <c r="A23" s="14" t="s">
        <v>186</v>
      </c>
      <c r="B23" s="14" t="s">
        <v>618</v>
      </c>
      <c r="C23" s="14" t="s">
        <v>16</v>
      </c>
      <c r="D23" s="14" t="n">
        <v>2</v>
      </c>
      <c r="E23" s="14" t="n">
        <v>0</v>
      </c>
      <c r="F23" s="14" t="s">
        <v>581</v>
      </c>
      <c r="G23" s="14"/>
      <c r="H23" s="14" t="s">
        <v>578</v>
      </c>
    </row>
    <row r="24" customFormat="false" ht="15" hidden="false" customHeight="false" outlineLevel="0" collapsed="false">
      <c r="A24" s="14" t="s">
        <v>619</v>
      </c>
      <c r="B24" s="14" t="s">
        <v>620</v>
      </c>
      <c r="C24" s="14" t="s">
        <v>16</v>
      </c>
      <c r="D24" s="14" t="n">
        <v>3</v>
      </c>
      <c r="E24" s="14" t="n">
        <v>2</v>
      </c>
      <c r="F24" s="14" t="s">
        <v>581</v>
      </c>
      <c r="G24" s="14"/>
      <c r="H24" s="14" t="s">
        <v>578</v>
      </c>
    </row>
    <row r="25" customFormat="false" ht="15" hidden="false" customHeight="false" outlineLevel="0" collapsed="false">
      <c r="A25" s="14" t="s">
        <v>238</v>
      </c>
      <c r="B25" s="14" t="s">
        <v>621</v>
      </c>
      <c r="C25" s="14" t="s">
        <v>16</v>
      </c>
      <c r="D25" s="14" t="n">
        <v>2</v>
      </c>
      <c r="E25" s="14" t="n">
        <v>1</v>
      </c>
      <c r="F25" s="14" t="s">
        <v>581</v>
      </c>
      <c r="G25" s="14"/>
      <c r="H25" s="14" t="s">
        <v>578</v>
      </c>
    </row>
    <row r="26" customFormat="false" ht="15" hidden="false" customHeight="false" outlineLevel="0" collapsed="false">
      <c r="A26" s="14" t="s">
        <v>622</v>
      </c>
      <c r="B26" s="14" t="s">
        <v>623</v>
      </c>
      <c r="C26" s="14" t="s">
        <v>16</v>
      </c>
      <c r="D26" s="14" t="n">
        <v>1</v>
      </c>
      <c r="E26" s="14" t="n">
        <v>0</v>
      </c>
      <c r="F26" s="15" t="s">
        <v>584</v>
      </c>
      <c r="G26" s="14"/>
      <c r="H26" s="14" t="s">
        <v>578</v>
      </c>
    </row>
    <row r="27" customFormat="false" ht="15" hidden="false" customHeight="false" outlineLevel="0" collapsed="false">
      <c r="A27" s="14" t="s">
        <v>202</v>
      </c>
      <c r="B27" s="14" t="s">
        <v>624</v>
      </c>
      <c r="C27" s="14" t="s">
        <v>16</v>
      </c>
      <c r="D27" s="14" t="n">
        <v>3</v>
      </c>
      <c r="E27" s="14" t="n">
        <v>0</v>
      </c>
      <c r="F27" s="14" t="s">
        <v>581</v>
      </c>
      <c r="G27" s="14"/>
      <c r="H27" s="14" t="s">
        <v>578</v>
      </c>
    </row>
    <row r="28" customFormat="false" ht="15" hidden="false" customHeight="false" outlineLevel="0" collapsed="false">
      <c r="A28" s="14" t="s">
        <v>210</v>
      </c>
      <c r="B28" s="14" t="s">
        <v>625</v>
      </c>
      <c r="C28" s="14" t="s">
        <v>16</v>
      </c>
      <c r="D28" s="14" t="n">
        <v>2</v>
      </c>
      <c r="E28" s="14" t="n">
        <v>0</v>
      </c>
      <c r="F28" s="14" t="s">
        <v>581</v>
      </c>
      <c r="G28" s="14"/>
      <c r="H28" s="14" t="s">
        <v>578</v>
      </c>
    </row>
    <row r="29" customFormat="false" ht="15" hidden="false" customHeight="false" outlineLevel="0" collapsed="false">
      <c r="A29" s="14" t="s">
        <v>446</v>
      </c>
      <c r="B29" s="14" t="s">
        <v>626</v>
      </c>
      <c r="C29" s="14" t="s">
        <v>19</v>
      </c>
      <c r="D29" s="14" t="n">
        <v>2</v>
      </c>
      <c r="E29" s="14" t="n">
        <v>0</v>
      </c>
      <c r="F29" s="14" t="s">
        <v>581</v>
      </c>
      <c r="G29" s="14"/>
      <c r="H29" s="14" t="s">
        <v>578</v>
      </c>
    </row>
    <row r="30" customFormat="false" ht="15" hidden="false" customHeight="false" outlineLevel="0" collapsed="false">
      <c r="A30" s="14" t="s">
        <v>627</v>
      </c>
      <c r="B30" s="14" t="s">
        <v>628</v>
      </c>
      <c r="C30" s="14" t="s">
        <v>19</v>
      </c>
      <c r="D30" s="14" t="n">
        <v>2</v>
      </c>
      <c r="E30" s="14" t="n">
        <v>0</v>
      </c>
      <c r="F30" s="14" t="s">
        <v>581</v>
      </c>
      <c r="G30" s="14"/>
      <c r="H30" s="14" t="s">
        <v>578</v>
      </c>
    </row>
    <row r="31" customFormat="false" ht="15" hidden="false" customHeight="false" outlineLevel="0" collapsed="false">
      <c r="A31" s="14" t="s">
        <v>629</v>
      </c>
      <c r="B31" s="14" t="s">
        <v>630</v>
      </c>
      <c r="C31" s="14" t="s">
        <v>19</v>
      </c>
      <c r="D31" s="14" t="n">
        <v>2</v>
      </c>
      <c r="E31" s="14" t="n">
        <v>0</v>
      </c>
      <c r="F31" s="14" t="s">
        <v>581</v>
      </c>
      <c r="G31" s="14"/>
      <c r="H31" s="14" t="s">
        <v>578</v>
      </c>
    </row>
    <row r="32" customFormat="false" ht="15" hidden="false" customHeight="false" outlineLevel="0" collapsed="false">
      <c r="A32" s="14" t="s">
        <v>631</v>
      </c>
      <c r="B32" s="14" t="s">
        <v>632</v>
      </c>
      <c r="C32" s="14" t="s">
        <v>19</v>
      </c>
      <c r="D32" s="14" t="n">
        <v>3</v>
      </c>
      <c r="E32" s="14" t="n">
        <v>1</v>
      </c>
      <c r="F32" s="14" t="s">
        <v>581</v>
      </c>
      <c r="G32" s="14"/>
      <c r="H32" s="14" t="s">
        <v>578</v>
      </c>
    </row>
    <row r="33" customFormat="false" ht="15" hidden="false" customHeight="false" outlineLevel="0" collapsed="false">
      <c r="A33" s="14" t="s">
        <v>425</v>
      </c>
      <c r="B33" s="14" t="s">
        <v>633</v>
      </c>
      <c r="C33" s="14" t="s">
        <v>19</v>
      </c>
      <c r="D33" s="14" t="n">
        <v>5</v>
      </c>
      <c r="E33" s="14" t="n">
        <v>0</v>
      </c>
      <c r="F33" s="14" t="s">
        <v>577</v>
      </c>
      <c r="G33" s="14"/>
      <c r="H33" s="14" t="s">
        <v>578</v>
      </c>
    </row>
    <row r="34" customFormat="false" ht="15" hidden="false" customHeight="false" outlineLevel="0" collapsed="false">
      <c r="A34" s="14" t="s">
        <v>634</v>
      </c>
      <c r="B34" s="14" t="s">
        <v>635</v>
      </c>
      <c r="C34" s="14" t="s">
        <v>19</v>
      </c>
      <c r="D34" s="14" t="n">
        <v>1</v>
      </c>
      <c r="E34" s="14" t="n">
        <v>0</v>
      </c>
      <c r="F34" s="15" t="s">
        <v>584</v>
      </c>
      <c r="G34" s="14"/>
      <c r="H34" s="14" t="s">
        <v>578</v>
      </c>
    </row>
    <row r="35" customFormat="false" ht="15" hidden="false" customHeight="false" outlineLevel="0" collapsed="false">
      <c r="A35" s="14" t="s">
        <v>636</v>
      </c>
      <c r="B35" s="14" t="s">
        <v>637</v>
      </c>
      <c r="C35" s="14" t="s">
        <v>19</v>
      </c>
      <c r="D35" s="14" t="n">
        <v>2</v>
      </c>
      <c r="E35" s="14" t="n">
        <v>1</v>
      </c>
      <c r="F35" s="14" t="s">
        <v>581</v>
      </c>
      <c r="G35" s="14"/>
      <c r="H35" s="14" t="s">
        <v>578</v>
      </c>
    </row>
    <row r="36" customFormat="false" ht="15" hidden="false" customHeight="false" outlineLevel="0" collapsed="false">
      <c r="A36" s="4" t="s">
        <v>638</v>
      </c>
      <c r="B36" s="4"/>
      <c r="C36" s="4"/>
      <c r="D36" s="4" t="n">
        <f aca="false">SUM(D2:D35)</f>
        <v>93</v>
      </c>
      <c r="E36" s="4" t="n">
        <f aca="false">SUM(E2:E35)</f>
        <v>18</v>
      </c>
      <c r="F36" s="4"/>
      <c r="G36" s="4"/>
      <c r="H36" s="4"/>
    </row>
    <row r="38" customFormat="false" ht="15" hidden="false" customHeight="false" outlineLevel="0" collapsed="false">
      <c r="A38" s="7" t="s">
        <v>639</v>
      </c>
    </row>
  </sheetData>
  <autoFilter ref="A1:H35"/>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2026-10-06T07:07:00Z</dcterms:created>
  <dc:creator>openpyxl</dc:creator>
  <dc:description/>
  <dc:language>en-US</dc:language>
  <cp:lastModifiedBy/>
  <dcterms:modified xsi:type="dcterms:W3CDTF">2026-10-06T07:07:00Z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