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Districts" sheetId="4" state="visible" r:id="rId6"/>
  </sheets>
  <definedNames>
    <definedName function="false" hidden="true" localSheetId="1" name="_xlnm._FilterDatabase" vbProcedure="false">'Craft register'!$A$1:$M$55</definedName>
    <definedName function="false" hidden="true" localSheetId="3" name="_xlnm._FilterDatabase" vbProcedure="false">Districts!$A$1:$H$32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<sst xmlns="http://schemas.openxmlformats.org/spreadsheetml/2006/main" count="1183" uniqueCount="674">
  <si>
    <t xml:space="preserve">Tisser Artisans Trust — Karnataka craft register, first edition</t>
  </si>
  <si>
    <t xml:space="preserve">Companion database to 'Karnataka: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</si>
  <si>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</si>
  <si>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</si>
  <si>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</si>
  <si>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</si>
  <si>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</si>
  <si>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Districts</t>
  </si>
  <si>
    <t xml:space="preserve">One row per district,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</si>
  <si>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</si>
  <si>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</si>
  <si>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</si>
  <si>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</si>
  <si>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with a registered GI</t>
  </si>
  <si>
    <t xml:space="preserve">By region</t>
  </si>
  <si>
    <t xml:space="preserve">Kittur Karnataka</t>
  </si>
  <si>
    <t xml:space="preserve">Kalyana Karnataka</t>
  </si>
  <si>
    <t xml:space="preserve">Karavali</t>
  </si>
  <si>
    <t xml:space="preserve">Malnad</t>
  </si>
  <si>
    <t xml:space="preserve">Old Mysore</t>
  </si>
  <si>
    <t xml:space="preserve">Bayaluseeme</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</si>
  <si>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</si>
  <si>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</si>
  <si>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</si>
  <si>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</si>
  <si>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</si>
  <si>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</si>
  <si>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</si>
  <si>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</si>
  <si>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</si>
  <si>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</si>
  <si>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</si>
  <si>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</si>
  <si>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</si>
  <si>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</si>
  <si>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</si>
  <si>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</si>
  <si>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</si>
  <si>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</si>
  <si>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</si>
  <si>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</si>
  <si>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</si>
  <si>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</si>
  <si>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</si>
  <si>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</si>
  <si>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District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</si>
  <si>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</si>
  <si>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</si>
  <si>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</si>
  <si>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</si>
  <si>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</si>
  <si>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</si>
  <si>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</si>
  <si>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</si>
  <si>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</si>
  <si>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Ilkal Saree</t>
  </si>
  <si>
    <t xml:space="preserve">ಇಳಕಲ್ ಸೀರೆ</t>
  </si>
  <si>
    <t xml:space="preserve">Bagalkot (Ilkal · Hunagund)</t>
  </si>
  <si>
    <t xml:space="preserve">Weaver households across Ilkal town, many now on powerlooms</t>
  </si>
  <si>
    <t xml:space="preserve">Cotton body, silk pallu and silk border, joined to the body by the kondi technique — the warp threads of the two are looped together by hand rather than woven continuously, which is the test of a real Ilkal. The red tope teni pallu, three solid bands with a white temple edge, is the signature. Registered in 2008; the handloom share of production has fallen steadily since, and most sarees sold under the name are now powerloom.</t>
  </si>
  <si>
    <t xml:space="preserve">GI 76 · Tope teni pallu</t>
  </si>
  <si>
    <t xml:space="preserve">76</t>
  </si>
  <si>
    <t xml:space="preserve">No</t>
  </si>
  <si>
    <t xml:space="preserve">First edition desk research</t>
  </si>
  <si>
    <t xml:space="preserve">RJ002</t>
  </si>
  <si>
    <t xml:space="preserve">Guledgudd Khana</t>
  </si>
  <si>
    <t xml:space="preserve">ಗುಳೇದಗುಡ್ಡ ಖಣ</t>
  </si>
  <si>
    <t xml:space="preserve">Bagalkot (Guledgudda)</t>
  </si>
  <si>
    <t xml:space="preserve">Weaver families, Hindu and Muslim, of Guledgudda town</t>
  </si>
  <si>
    <t xml:space="preserve">The blouse-piece woven to go with an Ilkal saree: degummed silk warp, cotton weft, and nine separate operations before a metre leaves the loom. Thirty years ago the town held more than fifteen thousand handlooms and the houses were built around them. Today there are between forty and fifty. A powerloom makes thirty to forty metres a day against a handloom's three or four, and sells at a tenth of the price. Roughly forty thousand people from Guledgudda now live in Bengaluru. The GI came in 2016, which is to say well after.</t>
  </si>
  <si>
    <t xml:space="preserve">GI 210 · 15,000 looms to 40</t>
  </si>
  <si>
    <t xml:space="preserve">210</t>
  </si>
  <si>
    <t xml:space="preserve">RJ003</t>
  </si>
  <si>
    <t xml:space="preserve">Patteda Anchu Saree</t>
  </si>
  <si>
    <t xml:space="preserve">ಪಟ್ಟೆದ ಅಂಚು</t>
  </si>
  <si>
    <t xml:space="preserve">Gadag (Gajendragad)</t>
  </si>
  <si>
    <t xml:space="preserve">A small number of weaving households at Gajendragad</t>
  </si>
  <si>
    <t xml:space="preserve">A coarse, heavy cotton saree in a plain check with a solid contrast border, woven as a temple offering to the goddess Yellamma and worn by village women for field work — the opposite end of the textile hierarchy from Mysore silk. It had almost stopped when designers began commissioning it again in the 2010s. The newest handicraft GI in the state, registered in 2025.</t>
  </si>
  <si>
    <t xml:space="preserve">GI 986 · Registered 2025</t>
  </si>
  <si>
    <t xml:space="preserve">986</t>
  </si>
  <si>
    <t xml:space="preserve">RJ004</t>
  </si>
  <si>
    <t xml:space="preserve">Navalgund Durrie</t>
  </si>
  <si>
    <t xml:space="preserve">ನವಲಗುಂದ ಜಮಖಾನ</t>
  </si>
  <si>
    <t xml:space="preserve">Dharwad (Navalgund)</t>
  </si>
  <si>
    <t xml:space="preserve">Women of the Shaikh Sayeed Muslim community; the skill passes to daughters-in-law, not daughters</t>
  </si>
  <si>
    <t xml:space="preserve">Thick cotton floor rugs in geometric fields with birds, peacocks and the jawari motif, woven on a pit loom by women who historically did not leave the house — which is how a domestic confinement became a trade and then an identity. The craft arrived with weavers moving down from Bijapur during the Adil Shahi wars. Active weavers have fallen from about seventy-five to about thirty-five. The families keep the technique deliberately secret, which protects it from copying and also from documentation.</t>
  </si>
  <si>
    <t xml:space="preserve">GI 61 · 75 weavers to 35</t>
  </si>
  <si>
    <t xml:space="preserve">61</t>
  </si>
  <si>
    <t xml:space="preserve">RJ005</t>
  </si>
  <si>
    <t xml:space="preserve">Kasuti Embroidery</t>
  </si>
  <si>
    <t xml:space="preserve">ಕಸೂತಿ</t>
  </si>
  <si>
    <t xml:space="preserve">Dharwad · Belagavi · Vijayapura · Bagalkot (belt)</t>
  </si>
  <si>
    <t xml:space="preserve">Women across the northern districts; formerly a required accomplishment for a Chalukya-era bride</t>
  </si>
  <si>
    <t xml:space="preserve">Counted-thread embroidery worked without a frame and without tracing, in four stitches — gavanthi, murgi, negi and menthe — reversible on both faces. The motifs are architectural: the gopura, the tulsi katte, the palanquin, the chariot of Hampi. Traditionally eight hundred to five thousand stitches on a single Ilkal saree. The hand version now competes with machine Kasuti sold under the same name.</t>
  </si>
  <si>
    <t xml:space="preserve">GI 31 · Counted thread</t>
  </si>
  <si>
    <t xml:space="preserve">31</t>
  </si>
  <si>
    <t xml:space="preserve">RJ006</t>
  </si>
  <si>
    <t xml:space="preserve">Bengeri Khadi — the National Flag</t>
  </si>
  <si>
    <t xml:space="preserve">ಬೆಂಗೇರಿ ಖಾದಿ</t>
  </si>
  <si>
    <t xml:space="preserve">Dharwad (Bengeri, Hubballi)</t>
  </si>
  <si>
    <t xml:space="preserve">About a hundred spinners and a hundred weavers at the Karnataka Khadi Gramodyoga Samyukta Sangha</t>
  </si>
  <si>
    <t xml:space="preserve">One of a very small number of units in India certified by the Bureau of Indian Standards to make and supply the national flag. The khadi is spun and woven here and at Bagalkot, dyed in three lots, cut, and the chakra screened on; every consignment is inspected and a whole lot can be rejected. It is the clearest case in this volume of a craft held up by a standard and a guaranteed buyer rather than by a market.</t>
  </si>
  <si>
    <t xml:space="preserve">BIS certified · National supply</t>
  </si>
  <si>
    <t xml:space="preserve">RJ007</t>
  </si>
  <si>
    <t xml:space="preserve">Kolhapuri Chappal</t>
  </si>
  <si>
    <t xml:space="preserve">ಕೊಲ್ಹಾಪುರಿ ಚಪ್ಪಲಿ</t>
  </si>
  <si>
    <t xml:space="preserve">Belagavi · Dharwad · Bagalkot · Vijayapura</t>
  </si>
  <si>
    <t xml:space="preserve">Chamar and Dhor tanning and stitching households</t>
  </si>
  <si>
    <t xml:space="preserve">Vegetable-tanned buffalo hide, cut, braided and stitched without a single nail, in the kapashi, pukari and bakkalnali patterns. The geographical indication granted in 2019 covers four Karnataka districts alongside four in Maharashtra — the only shared handicraft GI either state holds, and a useful precedent for any craft that straddles a border.</t>
  </si>
  <si>
    <t xml:space="preserve">GI 169 · Shared with Maharashtra</t>
  </si>
  <si>
    <t xml:space="preserve">169</t>
  </si>
  <si>
    <t xml:space="preserve">RJ008</t>
  </si>
  <si>
    <t xml:space="preserve">Badami Sandstone Carving</t>
  </si>
  <si>
    <t xml:space="preserve">ಬಾದಾಮಿ ಶಿಲ್ಪ</t>
  </si>
  <si>
    <t xml:space="preserve">Bagalkot (Badami · Aihole · Pattadakal)</t>
  </si>
  <si>
    <t xml:space="preserve">Stone carvers working to temple and conservation commission</t>
  </si>
  <si>
    <t xml:space="preserve">The red Badami sandstone of the Chalukyan cave temples is still quarried and still carved, mostly for restoration and for new temple work. How much of the surviving skill is local and how much is brought in from Tamil Nadu and Rajasthan for specific contracts has not been established.</t>
  </si>
  <si>
    <t xml:space="preserve">Field-check · Conservation led</t>
  </si>
  <si>
    <t xml:space="preserve">Yes</t>
  </si>
  <si>
    <t xml:space="preserve">RJ009</t>
  </si>
  <si>
    <t xml:space="preserve">Betageri and Gadag Handloom</t>
  </si>
  <si>
    <t xml:space="preserve">ಬೆಟಗೇರಿ ಕೈಮಗ್ಗ</t>
  </si>
  <si>
    <t xml:space="preserve">Gadag (Betageri · Gadag town)</t>
  </si>
  <si>
    <t xml:space="preserve">Weaver households, largely on cotton</t>
  </si>
  <si>
    <t xml:space="preserve">A cotton weaving belt that supplied the Ilkal and khana trade with plain yardage and now mostly supplies itself. Counts of working looms in the Gadag–Betageri cluster need establishing.</t>
  </si>
  <si>
    <t xml:space="preserve">Field-check</t>
  </si>
  <si>
    <t xml:space="preserve">RJ010</t>
  </si>
  <si>
    <t xml:space="preserve">Kambli Wool Blanket</t>
  </si>
  <si>
    <t xml:space="preserve">ಕಂಬಳಿ</t>
  </si>
  <si>
    <t xml:space="preserve">Haveri · Belagavi · Bagalkot · Chitradurga (belt)</t>
  </si>
  <si>
    <t xml:space="preserve">Kuruba shepherd households, spinning and weaving their own flock's wool</t>
  </si>
  <si>
    <t xml:space="preserve">The coarse black-and-grey blanket of the Deccan, woven from the hair of the Deccani sheep on a pit loom, waterproof enough to work in and warm enough to sleep under. It is made by the people who keep the sheep, which is why it has never been counted as a trade. Synthetic blankets took the market; the shepherds still make them for themselves.</t>
  </si>
  <si>
    <t xml:space="preserve">Deccani wool · Kuruba shepherds</t>
  </si>
  <si>
    <t xml:space="preserve">RJ011</t>
  </si>
  <si>
    <t xml:space="preserve">Deccani Wool Spinning</t>
  </si>
  <si>
    <t xml:space="preserve">ಉಣ್ಣೆ ನೂಲು</t>
  </si>
  <si>
    <t xml:space="preserve">Vijayapura · Belagavi · Haveri (belt)</t>
  </si>
  <si>
    <t xml:space="preserve">Shepherd households and small spinning units</t>
  </si>
  <si>
    <t xml:space="preserve">Hand-carded and hand-spun Deccani wool, the input to the kambli and to rough rope and saddle cloth. A supply craft that no scheme counts separately from the blanket, and which fails first when the blanket market fails.</t>
  </si>
  <si>
    <t xml:space="preserve">Field-check · Supply craft</t>
  </si>
  <si>
    <t xml:space="preserve">RJ012</t>
  </si>
  <si>
    <t xml:space="preserve">Bidriware</t>
  </si>
  <si>
    <t xml:space="preserve">ಬೀದರಿ ಕಲೆ</t>
  </si>
  <si>
    <t xml:space="preserve">Bidar</t>
  </si>
  <si>
    <t xml:space="preserve">Hereditary Muslim and Hindu inlay families of Bidar town</t>
  </si>
  <si>
    <t xml:space="preserve">White brass — zinc to copper roughly sixteen to one — cast, filed, engraved, inlaid with pure silver wire, smoothed, and then blackened in a paste of ammonium chloride and soil taken from inside Bidar fort. The soil is the point: it has lain unexposed to sun and rain for five centuries, and it turns the alloy a permanent matt black while leaving the silver bright. Nothing else does this, which is why the craft cannot move. Eight stages, one town, and a Padma Shri in 2023 to Shah Rasheed Ahmed Quadari.</t>
  </si>
  <si>
    <t xml:space="preserve">GI 20 · Soil from the fort</t>
  </si>
  <si>
    <t xml:space="preserve">20</t>
  </si>
  <si>
    <t xml:space="preserve">RJ013</t>
  </si>
  <si>
    <t xml:space="preserve">Kinnal Painted Woodwork</t>
  </si>
  <si>
    <t xml:space="preserve">ಕಿನ್ನಾಳ ಕಲೆ</t>
  </si>
  <si>
    <t xml:space="preserve">Koppal (Kinnal)</t>
  </si>
  <si>
    <t xml:space="preserve">The Chitragara families of Kinnal, who trace their line to the muralists of Hampi</t>
  </si>
  <si>
    <t xml:space="preserve">Light wood is carved in parts, joined with a paste of tamarind seed and pebble powder, built up with kitta — jute rag, sawdust and tamarind — modelled, gessoed, painted and finished with gold leaf and mirror. A Garuda comes in twelve pieces; a Ganesha on his throne in twenty-two. Sixty-seven Chitragara families remain in the village and about half still work the craft. A 2007 project with the Glasgow School of Art, and more recently one young artisan's Instagram account, are most of what connects it to a market.</t>
  </si>
  <si>
    <t xml:space="preserve">GI 213 · 67 families, half active</t>
  </si>
  <si>
    <t xml:space="preserve">213</t>
  </si>
  <si>
    <t xml:space="preserve">RJ014</t>
  </si>
  <si>
    <t xml:space="preserve">Sandur Lambani Embroidery</t>
  </si>
  <si>
    <t xml:space="preserve">ಲಂಬಾಣಿ ಕಸೂತಿ</t>
  </si>
  <si>
    <t xml:space="preserve">Ballari (Sandur) · Vijayanagara · Koppal</t>
  </si>
  <si>
    <t xml:space="preserve">Lambani (Banjara) women, organised through the Sandur Kushala Kala Kendra</t>
  </si>
  <si>
    <t xml:space="preserve">Mirror, cowrie, coin and a dense field of counted stitch on a pieced ground, worked by women of a community that moved salt and grain across the Deccan before the railways ended the trade. The Sandur Kendra turned it into an earning craft for several hundred women and holds the geographical indication. One of the few entries in this volume where organisation came before registration rather than after.</t>
  </si>
  <si>
    <t xml:space="preserve">GI 134 · Women's cooperative</t>
  </si>
  <si>
    <t xml:space="preserve">134</t>
  </si>
  <si>
    <t xml:space="preserve">RJ015</t>
  </si>
  <si>
    <t xml:space="preserve">Anegundi Banana Fibre</t>
  </si>
  <si>
    <t xml:space="preserve">ಬಾಳೆನಾರು ಕರಕುಶಲ</t>
  </si>
  <si>
    <t xml:space="preserve">Koppal (Anegundi · Gangavathi)</t>
  </si>
  <si>
    <t xml:space="preserve">Women of Anegundi and nearby villages, through the Kishkinda Trust and Hari Dharti Rural Development Society</t>
  </si>
  <si>
    <t xml:space="preserve">The discarded sheath of the banana plant, stripped, dried and hand-twisted into rope, then coiled and woven into baskets, mats, runners and lampshades. Begun in 1998 as a livelihood project in the Vijayanagara capital's oldest village; now 399 members, about eighty women working at the unit and another hundred and eighty to two hundred twisting rope at home for roughly two hundred rupees a day. The strongest growth story in this volume, and not a traditional craft at all.</t>
  </si>
  <si>
    <t xml:space="preserve">399 members · Waste to craft</t>
  </si>
  <si>
    <t xml:space="preserve">RJ016</t>
  </si>
  <si>
    <t xml:space="preserve">Hampi Stone Carving</t>
  </si>
  <si>
    <t xml:space="preserve">ಹಂಪಿ ಶಿಲ್ಪ</t>
  </si>
  <si>
    <t xml:space="preserve">Vijayanagara (Hampi · Hosapete) · Koppal</t>
  </si>
  <si>
    <t xml:space="preserve">Carvers working to Archaeological Survey and temple commission</t>
  </si>
  <si>
    <t xml:space="preserve">The granite of the Vijayanagara capital is the hardest stone worked anywhere in this series, and the tradition of cutting it never fully stopped. Most current work is conservation at the World Heritage site plus new temple commissions; the decorative trade is small and dominated by soapstone, which is a different craft with a similar name.</t>
  </si>
  <si>
    <t xml:space="preserve">Conservation demand</t>
  </si>
  <si>
    <t xml:space="preserve">RJ017</t>
  </si>
  <si>
    <t xml:space="preserve">Surapura Miniature Painting</t>
  </si>
  <si>
    <t xml:space="preserve">ಸುರಪುರ ಚಿತ್ರಕಲೆ</t>
  </si>
  <si>
    <t xml:space="preserve">Yadgir (Surapura · Shorapur)</t>
  </si>
  <si>
    <t xml:space="preserve">No continuing hereditary workshop recorded</t>
  </si>
  <si>
    <t xml:space="preserve">A distinct Deccani painting school that flourished under the Surapura chiefs in the eighteenth and nineteenth centuries — brighter and flatter than the Bijapur and Golconda work it descends from, with a strong local portrait tradition. Surviving paintings are in museum and private collections. Whether any practitioner remains in Surapura is the question this entry exists to ask.</t>
  </si>
  <si>
    <t xml:space="preserve">Field-check · Court school</t>
  </si>
  <si>
    <t xml:space="preserve">RJ018</t>
  </si>
  <si>
    <t xml:space="preserve">Kalaburagi Jowar Straw Craft</t>
  </si>
  <si>
    <t xml:space="preserve">ಜೋಳದ ಹುಲ್ಲಿನ ಕಲೆ</t>
  </si>
  <si>
    <t xml:space="preserve">Kalaburagi · Yadgir · Raichur</t>
  </si>
  <si>
    <t xml:space="preserve">Farming households, largely women</t>
  </si>
  <si>
    <t xml:space="preserve">Grain baskets, storage bins, mats and granary linings made from jowar and paddy straw coiled and bound. A household supply craft in the state's driest districts, entirely uncounted, and the sort of thing that disappears between one survey and the next without anyone recording that it was there.</t>
  </si>
  <si>
    <t xml:space="preserve">Field-check · Household craft</t>
  </si>
  <si>
    <t xml:space="preserve">RJ019</t>
  </si>
  <si>
    <t xml:space="preserve">Raichur Hand Block Print</t>
  </si>
  <si>
    <t xml:space="preserve">ಮುದ್ರಣ ಕಲೆ</t>
  </si>
  <si>
    <t xml:space="preserve">Raichur · Kalaburagi</t>
  </si>
  <si>
    <t xml:space="preserve">No active unit confirmed</t>
  </si>
  <si>
    <t xml:space="preserve">The northern Deccan once printed cotton on the Hyderabad pattern, and Raichur sat on the trade route that carried it. Listed here as a named gap: no working block-printing unit in these districts has been confirmed, and the first task is to establish whether one exists.</t>
  </si>
  <si>
    <t xml:space="preserve">Field-check · Possibly extinct</t>
  </si>
  <si>
    <t xml:space="preserve">RJ020</t>
  </si>
  <si>
    <t xml:space="preserve">Udupi Saree</t>
  </si>
  <si>
    <t xml:space="preserve">ಉಡುಪಿ ಸೀರೆ</t>
  </si>
  <si>
    <t xml:space="preserve">Udupi (Kinnigoli · Brahmavar) · Dakshina Kannada (Talipady)</t>
  </si>
  <si>
    <t xml:space="preserve">Padmashali and Shettigar weaver families, on Malabar frame looms</t>
  </si>
  <si>
    <t xml:space="preserve">A fine cotton saree in a small check with a plain contrast border, woven on a frame loom introduced by Basel Mission weaving schools in the nineteenth century. By 2018 it was down to forty-two weavers, nearly all over sixty. Kadike Trust and the Talipady Weavers' Society built a revival around the existing GI — NABARD skill funding, a 'know your weaver' label with the maker's photograph on each saree, and direct sale to the Tulu diaspora. Seventy-four weavers now, and the age band has dropped into the thirties. This is what a geographical indication looks like when somebody uses it.</t>
  </si>
  <si>
    <t xml:space="preserve">GI 224 · 42 weavers to 74</t>
  </si>
  <si>
    <t xml:space="preserve">224</t>
  </si>
  <si>
    <t xml:space="preserve">RJ021</t>
  </si>
  <si>
    <t xml:space="preserve">Yakshagana Headgear and Costume</t>
  </si>
  <si>
    <t xml:space="preserve">ಯಕ್ಷಗಾನ ವೇಷಭೂಷಣ</t>
  </si>
  <si>
    <t xml:space="preserve">Udupi · Dakshina Kannada · Uttara Kannada</t>
  </si>
  <si>
    <t xml:space="preserve">Specialist makers attached to Yakshagana melas</t>
  </si>
  <si>
    <t xml:space="preserve">The kirita and pagade — towering gilded headdresses built on a light wood frame with mirror, foil, cloth and lacquered pith — plus the armlets, breastplates and the great painted wooden ani worn on the back. Made to each troupe's specification and repaired between seasons. The craft survives exactly as long as the performance does, and is counted by nobody because it is costume rather than commodity.</t>
  </si>
  <si>
    <t xml:space="preserve">Troupe supply</t>
  </si>
  <si>
    <t xml:space="preserve">RJ022</t>
  </si>
  <si>
    <t xml:space="preserve">Bhuta and Daiva Regalia</t>
  </si>
  <si>
    <t xml:space="preserve">ಭೂತದ ಆಭರಣ</t>
  </si>
  <si>
    <t xml:space="preserve">Dakshina Kannada · Udupi (Tulunadu)</t>
  </si>
  <si>
    <t xml:space="preserve">Hereditary metalworkers serving the daivasthanas</t>
  </si>
  <si>
    <t xml:space="preserve">Bronze and silver masks, breastplates, anklets, waistbands and the enormous ani halo worn by the impersonator in Bhuta Kola. Cast, chased and repaired continuously across the Tulu districts, to a specification set by the shrine and not by a buyer. It is one of the most technically demanding metal crafts in Karnataka and appears in no handicraft register, because the objects are the property of a daivasthana and are never sold.</t>
  </si>
  <si>
    <t xml:space="preserve">Ritual property · Unregistered</t>
  </si>
  <si>
    <t xml:space="preserve">RJ023</t>
  </si>
  <si>
    <t xml:space="preserve">Mangalore Pattern Roof Tile</t>
  </si>
  <si>
    <t xml:space="preserve">ಮಂಗಳೂರು ಹೆಂಚು</t>
  </si>
  <si>
    <t xml:space="preserve">Dakshina Kannada (Mangaluru · Ullal) · Udupi</t>
  </si>
  <si>
    <t xml:space="preserve">Tile works, semi-mechanised, with hand finishing</t>
  </si>
  <si>
    <t xml:space="preserve">The interlocking clay tile the Basel Mission began making at Mangaluru in 1860 and which went on to roof half of coastal and peninsular India — including, by export, parts of East Africa and Burma. Dozens of works have closed; the surviving ones are kept going partly by heritage restoration demanding profiles no automated line will run.</t>
  </si>
  <si>
    <t xml:space="preserve">Since 1860 · Heritage demand</t>
  </si>
  <si>
    <t xml:space="preserve">RJ024</t>
  </si>
  <si>
    <t xml:space="preserve">Coir Rope and Mat</t>
  </si>
  <si>
    <t xml:space="preserve">ತೆಂಗಿನ ನಾರು</t>
  </si>
  <si>
    <t xml:space="preserve">Dakshina Kannada · Udupi · Uttara Kannada</t>
  </si>
  <si>
    <t xml:space="preserve">Coastal households; largely women at the retting and spinning</t>
  </si>
  <si>
    <t xml:space="preserve">Husk retted in backwater, beaten, spun and laid into rope, matting and doormats. Karnataka's coir never industrialised the way Kerala's did, so it has stayed a household and small-unit trade, with the usual consequence: no reliable count of who does it.</t>
  </si>
  <si>
    <t xml:space="preserve">Women's work</t>
  </si>
  <si>
    <t xml:space="preserve">RJ025</t>
  </si>
  <si>
    <t xml:space="preserve">Areca Sheath Craft</t>
  </si>
  <si>
    <t xml:space="preserve">ಅಡಿಕೆ ಹಾಳೆ</t>
  </si>
  <si>
    <t xml:space="preserve">Uttara Kannada (Sirsi · Siddapur) · Shivamogga · Dakshina Kannada</t>
  </si>
  <si>
    <t xml:space="preserve">Areca growers and small pressing units across the Malnad and the coast</t>
  </si>
  <si>
    <t xml:space="preserve">The fallen leaf sheath of the areca palm, soaked, cleaned and hot-pressed into plates, bowls and packaging. A by-product of a crop the region already grows at scale, requiring no tree to be cut, and growing fast on the back of single-use plastic bans. Like the Anegundi banana fibre, it is a new craft rather than a surviving one, and it is doing better than almost anything old.</t>
  </si>
  <si>
    <t xml:space="preserve">Growing trade</t>
  </si>
  <si>
    <t xml:space="preserve">RJ026</t>
  </si>
  <si>
    <t xml:space="preserve">Siddi Kawandi Quilt</t>
  </si>
  <si>
    <t xml:space="preserve">ಸಿದ್ದಿ ಕವಂದಿ</t>
  </si>
  <si>
    <t xml:space="preserve">Uttara Kannada (Yellapur · Haliyal · Mundgod)</t>
  </si>
  <si>
    <t xml:space="preserve">Siddi women — descendants of East Africans brought to the Konkan coast — working through the Siddi Women's Quilting Cooperative</t>
  </si>
  <si>
    <t xml:space="preserve">Rectangles cut from worn clothing are laid over a saree backing and stitched down from the outside inward in wide white running stitch, so the quilt closes on itself; the finest scrap goes at the centre, with tikeli patches and phula triangles at the corners. It is appliqué rather than patchwork, and the method is West African in structure and Indian in material. Made only within the community until 2004, when the cooperative opened it to international sale — which is what stopped machine stitching from finishing it.</t>
  </si>
  <si>
    <t xml:space="preserve">Siddi community · Cooperative since 2004</t>
  </si>
  <si>
    <t xml:space="preserve">RJ027</t>
  </si>
  <si>
    <t xml:space="preserve">Honnavar and Kumta Boat Building</t>
  </si>
  <si>
    <t xml:space="preserve">ದೋಣಿ ಕಟ್ಟುವುದು</t>
  </si>
  <si>
    <t xml:space="preserve">Uttara Kannada (Honnavar · Kumta · Bhatkal)</t>
  </si>
  <si>
    <t xml:space="preserve">Kharvi and Mogaveera boatwright families</t>
  </si>
  <si>
    <t xml:space="preserve">Plank-built fishing boats laid up over a shaped keel in mango and jackwood, caulked with coir and fish oil, built on the beach without a drawing. The yards have shifted to fibreglass hulls for the larger trawlers but still build and repair timber craft, because a wooden hull can be mended where it lands.</t>
  </si>
  <si>
    <t xml:space="preserve">Working craft</t>
  </si>
  <si>
    <t xml:space="preserve">RJ028</t>
  </si>
  <si>
    <t xml:space="preserve">Karwar Fishing Net Making</t>
  </si>
  <si>
    <t xml:space="preserve">ಬಲೆ ಹೆಣೆಯುವುದು</t>
  </si>
  <si>
    <t xml:space="preserve">Uttara Kannada (Karwar · Ankola) · Udupi (Malpe)</t>
  </si>
  <si>
    <t xml:space="preserve">Fishing households; net-making and mending largely by women and elders</t>
  </si>
  <si>
    <t xml:space="preserve">Hand-knotted and hand-mended nets, with the mesh and the hang set by the species and the depth. Nylon replaced cotton two generations ago but not the knotting, and a boat's nets are still made and repaired by its own household — which is why the skill is universal on this coast and recorded nowhere.</t>
  </si>
  <si>
    <t xml:space="preserve">Working gear</t>
  </si>
  <si>
    <t xml:space="preserve">RJ029</t>
  </si>
  <si>
    <t xml:space="preserve">Chittara Wall and Floor Painting</t>
  </si>
  <si>
    <t xml:space="preserve">ಚಿತ್ತಾರ</t>
  </si>
  <si>
    <t xml:space="preserve">Shivamogga (Sagara · Soraba · Hosanagara)</t>
  </si>
  <si>
    <t xml:space="preserve">Deevaru (Hasalaru) women of the Malnad; daughters learn by watching</t>
  </si>
  <si>
    <t xml:space="preserve">Four colours and no drawing. White from soaked and ground rice, red from a forest earth gathered with a prayer, yellow from gurige seed, black from burnt husk — laid on a mud wall or a woven screen with a frayed paddy stalk for a brush. The geometry is held in memory and is mathematically exact: no measuring, no plan, no correcting. A Deevaru wedding cannot proceed without a Chittara, which is the only reason it still exists. Chemical paint and glitter pens are now the main threat to the line quality.</t>
  </si>
  <si>
    <t xml:space="preserve">Ritual, not commercial · Women's line</t>
  </si>
  <si>
    <t xml:space="preserve">RJ030</t>
  </si>
  <si>
    <t xml:space="preserve">Gudigar Sandalwood Carving</t>
  </si>
  <si>
    <t xml:space="preserve">ಗುಡಿಗಾರ ಕೆತ್ತನೆ</t>
  </si>
  <si>
    <t xml:space="preserve">Shivamogga (Sagara · Soraba) · Uttara Kannada</t>
  </si>
  <si>
    <t xml:space="preserve">The Gudigar community, said to have come down from Goa; a KSHDC complex at Sagara houses more than a hundred and forty artisan families</t>
  </si>
  <si>
    <t xml:space="preserve">Undercut lattice, figure panels and the famous pierced sandalwood boxes, carved at a fineness that only this wood permits. Sandalwood is a state-controlled species and supply has been restricted for decades, so much of the work has moved to rosewood and other timbers while keeping the sandalwood vocabulary. Mysore sandalwood oil and Mysore sandal soap both hold geographical indications. The carving does not.</t>
  </si>
  <si>
    <t xml:space="preserve">No GI · Supply restricted</t>
  </si>
  <si>
    <t xml:space="preserve">RJ031</t>
  </si>
  <si>
    <t xml:space="preserve">Harnahalli Terracotta</t>
  </si>
  <si>
    <t xml:space="preserve">ಹರ್ನಹಳ್ಳಿ ಮಣ್ಣಿನ ಕಲೆ</t>
  </si>
  <si>
    <t xml:space="preserve">Shivamogga (Harnahalli)</t>
  </si>
  <si>
    <t xml:space="preserve">Potter families of Kumbara Beedi, the potters' lane</t>
  </si>
  <si>
    <t xml:space="preserve">Wheel-thrown and beaten water pots, cooking vessels, lamps and votive figures, fired in open kilns. The village lane is still called after the trade. The younger generation is mechanising the throwing and the mixing; whether that saves the craft or ends it is an open question and worth following.</t>
  </si>
  <si>
    <t xml:space="preserve">Kumbara Beedi</t>
  </si>
  <si>
    <t xml:space="preserve">RJ032</t>
  </si>
  <si>
    <t xml:space="preserve">Medar Bamboo Work</t>
  </si>
  <si>
    <t xml:space="preserve">ಬಿದಿರು ಕೆಲಸ</t>
  </si>
  <si>
    <t xml:space="preserve">Shivamogga · Chikkamagaluru · Hassan · Uttara Kannada</t>
  </si>
  <si>
    <t xml:space="preserve">Medar households, the traditional bamboo-working community</t>
  </si>
  <si>
    <t xml:space="preserve">Winnows, grain baskets, fish traps, cradles, ladders and the large storage baskets of the areca and paddy economy. The binding constraint is not skill or market but access: bamboo is a forest produce and the terms on which Medar households may cut it have tightened repeatedly.</t>
  </si>
  <si>
    <t xml:space="preserve">Medar community · Forest access</t>
  </si>
  <si>
    <t xml:space="preserve">RJ033</t>
  </si>
  <si>
    <t xml:space="preserve">Kodava Odikathi and Peeche Kathi</t>
  </si>
  <si>
    <t xml:space="preserve">ಒಡಿಕತ್ತಿ</t>
  </si>
  <si>
    <t xml:space="preserve">Kodagu (Madikeri · Virajpet · Somwarpet)</t>
  </si>
  <si>
    <t xml:space="preserve">A small number of smiths serving Kodava families</t>
  </si>
  <si>
    <t xml:space="preserve">The odikathi is a broad, forward-curving war knife worn at the back of the waist in a red silk sash; the peeche kathi is the smaller ornamental dagger worn at the front, its hilt and sheath in chased silver with a chain and fittings. Both are worn at every Kodava wedding and festival, so demand has not stopped — but the number of smiths who can forge and mount a proper set has, and replacements are increasingly bought in.</t>
  </si>
  <si>
    <t xml:space="preserve">Ceremonial · Few smiths</t>
  </si>
  <si>
    <t xml:space="preserve">RJ034</t>
  </si>
  <si>
    <t xml:space="preserve">Kodava Ornament Making</t>
  </si>
  <si>
    <t xml:space="preserve">ಕೊಡವ ಆಭರಣ</t>
  </si>
  <si>
    <t xml:space="preserve">Kodagu</t>
  </si>
  <si>
    <t xml:space="preserve">Goldsmiths working to Kodava family commission</t>
  </si>
  <si>
    <t xml:space="preserve">The kokkethathi, the jomale, the pathak and the kadaga — a jewellery vocabulary with no close relative elsewhere in Karnataka, worn with the Kodava sari draped in reverse. Made to order within the community, reset across generations, and therefore almost absent from museum collections.</t>
  </si>
  <si>
    <t xml:space="preserve">Distinct vocabulary</t>
  </si>
  <si>
    <t xml:space="preserve">RJ035</t>
  </si>
  <si>
    <t xml:space="preserve">Hoysala Stone Carving</t>
  </si>
  <si>
    <t xml:space="preserve">ಹೊಯ್ಸಳ ಶಿಲ್ಪ</t>
  </si>
  <si>
    <t xml:space="preserve">Hassan (Belur · Halebidu) · Chikkamagaluru</t>
  </si>
  <si>
    <t xml:space="preserve">No continuing hereditary workshop at the sites themselves</t>
  </si>
  <si>
    <t xml:space="preserve">Soapstone worked at a density of ornament unmatched anywhere — the lathe-turned pillars and the bracket figures of Belur and Halebidu, now a World Heritage site. Some Shivarapatna sculptors claim descent from the Belur workshops. New carving in the Hoysala idiom is commissioned occasionally; the continuous line was broken centuries ago.</t>
  </si>
  <si>
    <t xml:space="preserve">Conservation only</t>
  </si>
  <si>
    <t xml:space="preserve">RJ036</t>
  </si>
  <si>
    <t xml:space="preserve">Sringeri Brass and Bell Metal</t>
  </si>
  <si>
    <t xml:space="preserve">ಕಂಚಿನ ಕೆಲಸ</t>
  </si>
  <si>
    <t xml:space="preserve">Chikkamagaluru (Sringeri · Koppa) · Hassan</t>
  </si>
  <si>
    <t xml:space="preserve">Metalworkers serving the Sringeri and Horanadu temple circuit</t>
  </si>
  <si>
    <t xml:space="preserve">Lamps, vessels and ritual ware for the Malnad temple economy. A working supply trade rather than a named craft, and one whose size has never been established.</t>
  </si>
  <si>
    <t xml:space="preserve">Field-check · Temple supply</t>
  </si>
  <si>
    <t xml:space="preserve">RJ037</t>
  </si>
  <si>
    <t xml:space="preserve">Mysore Silk Saree</t>
  </si>
  <si>
    <t xml:space="preserve">ಮೈಸೂರು ರೇಷ್ಮೆ</t>
  </si>
  <si>
    <t xml:space="preserve">Mysuru · Ramanagara · Mandya</t>
  </si>
  <si>
    <t xml:space="preserve">Weavers of the Karnataka Silk Industries Corporation and allied units</t>
  </si>
  <si>
    <t xml:space="preserve">Pure mulberry silk with a pure gold zari border, woven to a fixed specification by a state corporation whose mill at Mysuru dates to 1912 and which still holds the mark. Survival here has been institutional rather than artisanal: the Wodeyars founded the factory, the state inherited it, and the brand carried the weave. Karnataka produces the bulk of India's mulberry silk, and most of the weaving is now powerloom.</t>
  </si>
  <si>
    <t xml:space="preserve">GI 11 · State corporation</t>
  </si>
  <si>
    <t xml:space="preserve">11</t>
  </si>
  <si>
    <t xml:space="preserve">RJ038</t>
  </si>
  <si>
    <t xml:space="preserve">Mysore Rosewood Inlay</t>
  </si>
  <si>
    <t xml:space="preserve">ಗಂಧದ ಕೆತ್ತನೆ</t>
  </si>
  <si>
    <t xml:space="preserve">Mysuru</t>
  </si>
  <si>
    <t xml:space="preserve">Inlay workshops in and around Mysuru city</t>
  </si>
  <si>
    <t xml:space="preserve">Figures and panels cut from contrasting woods and shell and set flush into a rosewood ground, then scraped and polished until the joint disappears. The craft was built on ivory, and when the ivory trade was banned the workshops moved to plastic, bone and pale woods — a substitution that saved the trade and changed the look of it. Rosewood itself is now the constraint.</t>
  </si>
  <si>
    <t xml:space="preserve">GI 24 · Ivory substituted</t>
  </si>
  <si>
    <t xml:space="preserve">24</t>
  </si>
  <si>
    <t xml:space="preserve">RJ039</t>
  </si>
  <si>
    <t xml:space="preserve">Mysore Traditional Painting</t>
  </si>
  <si>
    <t xml:space="preserve">ಮೈಸೂರು ಚಿತ್ರಕಲೆ</t>
  </si>
  <si>
    <t xml:space="preserve">Mysuru · Mandya (Srirangapatna)</t>
  </si>
  <si>
    <t xml:space="preserve">A small number of trained painters, several teaching</t>
  </si>
  <si>
    <t xml:space="preserve">Figures drawn on prepared board, the ornament built up in low relief in a gesso of white lead, gambouge and glue, and then covered in thin gold leaf so the jewellery and the architecture stand off the surface and catch light. Muted, flat colour against that gold is the signature. The Wodeyar court kept the painters; what keeps them now is teaching and commission rather than a trade.</t>
  </si>
  <si>
    <t xml:space="preserve">GI 32 · Gesso and gold</t>
  </si>
  <si>
    <t xml:space="preserve">32</t>
  </si>
  <si>
    <t xml:space="preserve">RJ040</t>
  </si>
  <si>
    <t xml:space="preserve">Ganjifa Cards of Mysore</t>
  </si>
  <si>
    <t xml:space="preserve">ಗಂಜೀಫಾ</t>
  </si>
  <si>
    <t xml:space="preserve">Very few practising painters; the revival rests on a handful of people</t>
  </si>
  <si>
    <t xml:space="preserve">Circular hand-painted playing cards — Chad Ganjifa, Navagraha Ganjifa, the Dashavatara suits — on layered cloth-and-tamarind-paste board, painted in the Mysore idiom and lacquered. The game died; the painting survived as an art object. It carries a geographical indication and is among the most endangered entries in the whole series: a registered craft that a single illness or retirement could effectively end.</t>
  </si>
  <si>
    <t xml:space="preserve">GI 60 · Near-extinct</t>
  </si>
  <si>
    <t xml:space="preserve">60</t>
  </si>
  <si>
    <t xml:space="preserve">RJ041</t>
  </si>
  <si>
    <t xml:space="preserve">Mysore Sandalwood Carving</t>
  </si>
  <si>
    <t xml:space="preserve">ಶ್ರೀಗಂಧ ಕೆತ್ತನೆ</t>
  </si>
  <si>
    <t xml:space="preserve">Mysuru · Shivamogga</t>
  </si>
  <si>
    <t xml:space="preserve">Carvers in the Mysuru workshops, many of Gudigar descent</t>
  </si>
  <si>
    <t xml:space="preserve">The court workshops drew Gudigar carvers down from the Malnad and set them to work on sandalwood for the palace and for presentation. Restricted felling, a state monopoly on the timber and very high prices have made sandalwood almost a precious-material craft, worked in miniature where it is worked at all.</t>
  </si>
  <si>
    <t xml:space="preserve">Supply restricted</t>
  </si>
  <si>
    <t xml:space="preserve">RJ042</t>
  </si>
  <si>
    <t xml:space="preserve">Mysore Peta</t>
  </si>
  <si>
    <t xml:space="preserve">ಮೈಸೂರು ಪೇಟ</t>
  </si>
  <si>
    <t xml:space="preserve">A handful of specialist makers and tiers in Mysuru</t>
  </si>
  <si>
    <t xml:space="preserve">The Mysore court turban: a stiffened cloth crown with a gold-laced band and a projecting fan, ready-formed rather than wound. Worn now at weddings, at Dasara and as a civic honour. A small ceremonial trade that depends entirely on the continuing authority of the symbol.</t>
  </si>
  <si>
    <t xml:space="preserve">Ceremonial</t>
  </si>
  <si>
    <t xml:space="preserve">RJ043</t>
  </si>
  <si>
    <t xml:space="preserve">Channapatna Toys and Dolls</t>
  </si>
  <si>
    <t xml:space="preserve">ಚನ್ನಪಟ್ಟಣ ಗೊಂಬೆ</t>
  </si>
  <si>
    <t xml:space="preserve">Ramanagara (Channapatna)</t>
  </si>
  <si>
    <t xml:space="preserve">Roughly four thousand artisans across about two hundred and fifty homes and fifty small units</t>
  </si>
  <si>
    <t xml:space="preserve">Ivory wood — aale mara, Wrightia tinctoria — turned on a lathe, then coloured by pressing a stick of vegetable-dyed lac against the spinning piece so the friction melts it on, and burnished with a screwpine leaf. No paint, no varnish, nothing a child cannot safely chew. The technique is Persian, brought in under Tipu Sultan. A beadworker earns about a hundred and fifty rupees a day; export piecework pays three hundred rupees per hundred pieces.</t>
  </si>
  <si>
    <t xml:space="preserve">GI 23 · ~4,000 artisans</t>
  </si>
  <si>
    <t xml:space="preserve">23</t>
  </si>
  <si>
    <t xml:space="preserve">RJ044</t>
  </si>
  <si>
    <t xml:space="preserve">Karnataka Bronzeware</t>
  </si>
  <si>
    <t xml:space="preserve">ಕಂಚಿನ ಪ್ರತಿಮೆ</t>
  </si>
  <si>
    <t xml:space="preserve">Mandya (Nagamangala) · Kolar (Shivarapatna) · Chitradurga</t>
  </si>
  <si>
    <t xml:space="preserve">Stapathis of the Vishwakarma community, working to the Shilpa Shastra</t>
  </si>
  <si>
    <t xml:space="preserve">Beeswax models built to the proportions set out in the dhyanaslokas, invested in fine clay, burnt out and cast in panchaloha or in high-tin bronze. The proportions are not the sculptor's to choose: a figure is correct or it is not installable. Patronage ran from the Chalukyas through the Hoysalas to Vijayanagara, and the craft now runs on temple commission and on the diaspora.</t>
  </si>
  <si>
    <t xml:space="preserve">GI 62 · Lost wax</t>
  </si>
  <si>
    <t xml:space="preserve">62</t>
  </si>
  <si>
    <t xml:space="preserve">RJ045</t>
  </si>
  <si>
    <t xml:space="preserve">Kollegal Silk Weaving</t>
  </si>
  <si>
    <t xml:space="preserve">ಕೊಳ್ಳೇಗಾಲ ರೇಷ್ಮೆ</t>
  </si>
  <si>
    <t xml:space="preserve">Chamarajanagar (Kollegal)</t>
  </si>
  <si>
    <t xml:space="preserve">Weaver households, increasingly on powerloom</t>
  </si>
  <si>
    <t xml:space="preserve">A silk weaving town on the Tamil Nadu border that supplied the Mysore trade and now largely runs jacquard powerlooms. It is in this volume because it is where a great deal of 'Mysore silk' is actually woven, which is a fact about the name worth recording.</t>
  </si>
  <si>
    <t xml:space="preserve">Jacquard belt</t>
  </si>
  <si>
    <t xml:space="preserve">RJ046</t>
  </si>
  <si>
    <t xml:space="preserve">Melukote Handloom</t>
  </si>
  <si>
    <t xml:space="preserve">ಮೇಲುಕೋಟೆ ಕೈಮಗ್ಗ</t>
  </si>
  <si>
    <t xml:space="preserve">Mandya (Melukote · Pandavapura)</t>
  </si>
  <si>
    <t xml:space="preserve">Weaver households around the Cheluvanarayana temple</t>
  </si>
  <si>
    <t xml:space="preserve">Fine cotton dhotis, angavastras and temple cloth woven in the pilgrimage town, with a long association between the weave and the Srivaishnava institutions that buy it. A small, stable trade held up by ritual demand rather than fashion.</t>
  </si>
  <si>
    <t xml:space="preserve">Temple town</t>
  </si>
  <si>
    <t xml:space="preserve">RJ047</t>
  </si>
  <si>
    <t xml:space="preserve">Mysore Agarbathi Rolling</t>
  </si>
  <si>
    <t xml:space="preserve">ಅಗರಬತ್ತಿ</t>
  </si>
  <si>
    <t xml:space="preserve">Mysuru · Bengaluru Urban · Mandya</t>
  </si>
  <si>
    <t xml:space="preserve">Overwhelmingly women, rolling at home on piece rate</t>
  </si>
  <si>
    <t xml:space="preserve">Bamboo splints rolled by hand in a charcoal and jigat paste and then perfumed. Karnataka makes most of India's incense and the geographical indication for Mysore Agarbathi dates to 2005. It sits in this volume because it is the largest hand-work employer of women in the state, and because almost none of that work is counted as craft.</t>
  </si>
  <si>
    <t xml:space="preserve">GI 10 · Home-based</t>
  </si>
  <si>
    <t xml:space="preserve">10</t>
  </si>
  <si>
    <t xml:space="preserve">RJ048</t>
  </si>
  <si>
    <t xml:space="preserve">Molakalmuru Saree</t>
  </si>
  <si>
    <t xml:space="preserve">ಮೊಳಕಾಲ್ಮೂರು ಸೀರೆ</t>
  </si>
  <si>
    <t xml:space="preserve">Chitradurga (Molakalmuru)</t>
  </si>
  <si>
    <t xml:space="preserve">Weaver households of Molakalmuru town</t>
  </si>
  <si>
    <t xml:space="preserve">Pure mulberry silk in strong contrast — a body in one colour, a korvai border interlocked in another, and a pallu carrying temple, rudraksha and parrot motifs in zari. The weave sits between the Kanchipuram tradition to the south and the Ilkal one to the north and belongs to neither. Registered in 2008; the cluster is small and the yarn now comes from outside.</t>
  </si>
  <si>
    <t xml:space="preserve">GI 77 · Korvai border</t>
  </si>
  <si>
    <t xml:space="preserve">77</t>
  </si>
  <si>
    <t xml:space="preserve">RJ049</t>
  </si>
  <si>
    <t xml:space="preserve">Shivarapatna Stone Carving</t>
  </si>
  <si>
    <t xml:space="preserve">ಶಿವರಪಟ್ಟಣ ಶಿಲ್ಪ</t>
  </si>
  <si>
    <t xml:space="preserve">Kolar (Shivarapatna, Malur taluk)</t>
  </si>
  <si>
    <t xml:space="preserve">Vishwakarma sculptor families; some claim descent from the Belur workshops</t>
  </si>
  <si>
    <t xml:space="preserve">Black krishnashila from the Chamarajanagar quarries, carved into temple images to the measure laid down in the Shilpa Sutras — a village where almost every household works stone and has done, by its own account, since the Ganga dynasty. Rising stone and transport costs, pressure on village land and no organised support are the stated threats. The images themselves go to temples across India and abroad.</t>
  </si>
  <si>
    <t xml:space="preserve">Shilpa Shastra · Thousand years</t>
  </si>
  <si>
    <t xml:space="preserve">RJ050</t>
  </si>
  <si>
    <t xml:space="preserve">Togalu Gombeyaata Puppets</t>
  </si>
  <si>
    <t xml:space="preserve">ತೊಗಲು ಗೊಂಬೆಯಾಟ</t>
  </si>
  <si>
    <t xml:space="preserve">Chitradurga · Davanagere · Hassan · Mysuru · Ballari</t>
  </si>
  <si>
    <t xml:space="preserve">Killekyatha (Shillekyathara) families — itinerant puppeteers who make their own figures</t>
  </si>
  <si>
    <t xml:space="preserve">Goat or deer hide scraped to translucency, cured with salt and caustic soda, cut to shape, perforated for the ornament and coloured with vegetable dye so the light comes through in colour rather than as a silhouette. Figures run from six inches to four feet, and size encodes rank: the largest are kings and gods. The performance is recognised as intangible heritage. The hide-cutting that makes it possible is in no craft register at all.</t>
  </si>
  <si>
    <t xml:space="preserve">Puppet craft unregistered</t>
  </si>
  <si>
    <t xml:space="preserve">RJ051</t>
  </si>
  <si>
    <t xml:space="preserve">Doddaballapur Silk Weaving</t>
  </si>
  <si>
    <t xml:space="preserve">ದೊಡ್ಡಬಳ್ಳಾಪುರ ರೇಷ್ಮೆ</t>
  </si>
  <si>
    <t xml:space="preserve">Bengaluru Rural (Doddaballapur) · Chikkaballapur</t>
  </si>
  <si>
    <t xml:space="preserve">Weaver households, now overwhelmingly on powerlooms</t>
  </si>
  <si>
    <t xml:space="preserve">A silk town forty kilometres north of Bengaluru that moved from handloom to powerloom earlier and more completely than anywhere else in the state. Included as the control case: this is what the end of a transition looks like, and what Guledgudda and Ilkal are some way along.</t>
  </si>
  <si>
    <t xml:space="preserve">Powerloom shift</t>
  </si>
  <si>
    <t xml:space="preserve">RJ052</t>
  </si>
  <si>
    <t xml:space="preserve">Bengaluru Pete Silver and Brass</t>
  </si>
  <si>
    <t xml:space="preserve">ಪೇಟೆ ಬೆಳ್ಳಿ ಕೆಲಸ</t>
  </si>
  <si>
    <t xml:space="preserve">Bengaluru Urban (Chickpet · Balepet · Akkipet)</t>
  </si>
  <si>
    <t xml:space="preserve">Goldsmith and silversmith workshops in the old Pete lanes</t>
  </si>
  <si>
    <t xml:space="preserve">The market quarter Kempe Gowda laid out in 1537 is still organised by trade — a lane for cotton, a lane for rice, a lane for bangles — and still holds working silver and brass benches behind the shopfronts. Property values rather than demand are what is now moving them out.</t>
  </si>
  <si>
    <t xml:space="preserve">Old city trade</t>
  </si>
  <si>
    <t xml:space="preserve">RJ053</t>
  </si>
  <si>
    <t xml:space="preserve">Dollu and Drum Making</t>
  </si>
  <si>
    <t xml:space="preserve">ಡೊಳ್ಳು ತಯಾರಿಕೆ</t>
  </si>
  <si>
    <t xml:space="preserve">Davanagere · Chitradurga · Haveri</t>
  </si>
  <si>
    <t xml:space="preserve">Drum makers serving Dollu Kunitha troupes and temple ensembles</t>
  </si>
  <si>
    <t xml:space="preserve">The dollu is a large barrel drum, hollowed or staved, headed both sides in hide and slung at the waist for the Kuruba community's Dollu Kunitha. Makers also supply the temple nagari and the smaller tamate. Hide supply and the shrinking number of troupes are the pressures.</t>
  </si>
  <si>
    <t xml:space="preserve">Kuruba tradition</t>
  </si>
  <si>
    <t xml:space="preserve">RJ054</t>
  </si>
  <si>
    <t xml:space="preserve">Chitradurga Lacquer Bangle</t>
  </si>
  <si>
    <t xml:space="preserve">ಲಾಕ್ ಬಳೆ</t>
  </si>
  <si>
    <t xml:space="preserve">Chitradurga · Ballari</t>
  </si>
  <si>
    <t xml:space="preserve">No organised unit confirmed</t>
  </si>
  <si>
    <t xml:space="preserve">Lac bangles set with glass and mirror, made across the central Deccan for the fair and temple trade. Glass and plastic have taken the market almost entirely. Whether any maker remains in these districts needs establishing.</t>
  </si>
  <si>
    <t xml:space="preserve">Field-check · Near-obsolete</t>
  </si>
  <si>
    <t xml:space="preserve">ADD NEW ENTRIES BELOW — one craft per row, same format</t>
  </si>
  <si>
    <t xml:space="preserve">RJ055</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</si>
  <si>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</si>
  <si>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</si>
  <si>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</si>
  <si>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</si>
  <si>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</si>
  <si>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</si>
  <si>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</si>
  <si>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</si>
  <si>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</si>
  <si>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</si>
  <si>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</si>
  <si>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</si>
  <si>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</si>
  <si>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</si>
  <si>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Mysore Silk</t>
  </si>
  <si>
    <t xml:space="preserve">01.01.2006</t>
  </si>
  <si>
    <t xml:space="preserve">Textile</t>
  </si>
  <si>
    <t xml:space="preserve">Karnataka</t>
  </si>
  <si>
    <t xml:space="preserve">03.01.2006</t>
  </si>
  <si>
    <t xml:space="preserve">Metal</t>
  </si>
  <si>
    <t xml:space="preserve">Channapatna Toys &amp; Dolls</t>
  </si>
  <si>
    <t xml:space="preserve">Channapatna, Ramanagara</t>
  </si>
  <si>
    <t xml:space="preserve">Wood</t>
  </si>
  <si>
    <t xml:space="preserve">Dharwad · Belagavi · Vijayapura</t>
  </si>
  <si>
    <t xml:space="preserve">Mysore Traditional Paintings</t>
  </si>
  <si>
    <t xml:space="preserve">Painting</t>
  </si>
  <si>
    <t xml:space="preserve">01.01.2008</t>
  </si>
  <si>
    <t xml:space="preserve">Paper</t>
  </si>
  <si>
    <t xml:space="preserve">Navalgund Durries</t>
  </si>
  <si>
    <t xml:space="preserve">Navalgund, Dharwad</t>
  </si>
  <si>
    <t xml:space="preserve">Nagamangala · Shivarapatna</t>
  </si>
  <si>
    <t xml:space="preserve">Ilkal Sarees</t>
  </si>
  <si>
    <t xml:space="preserve">Ilkal, Bagalkot</t>
  </si>
  <si>
    <t xml:space="preserve">Molakalmuru Sarees</t>
  </si>
  <si>
    <t xml:space="preserve">Molakalmuru, Chitradurga</t>
  </si>
  <si>
    <t xml:space="preserve">Sandur, Ballari</t>
  </si>
  <si>
    <t xml:space="preserve">01.01.2011</t>
  </si>
  <si>
    <t xml:space="preserve">Kinhal Toys</t>
  </si>
  <si>
    <t xml:space="preserve">Kinnal, Koppal</t>
  </si>
  <si>
    <t xml:space="preserve">01.01.2012</t>
  </si>
  <si>
    <t xml:space="preserve">Guledgudda, Bagalkot</t>
  </si>
  <si>
    <t xml:space="preserve">01.01.2016</t>
  </si>
  <si>
    <t xml:space="preserve">Udupi Sarees</t>
  </si>
  <si>
    <t xml:space="preserve">Udupi · Dakshina Kannada</t>
  </si>
  <si>
    <t xml:space="preserve">01.01.2019</t>
  </si>
  <si>
    <t xml:space="preserve">Leather</t>
  </si>
  <si>
    <t xml:space="preserve">Shared with other states</t>
  </si>
  <si>
    <t xml:space="preserve">Patteda Anchu Saree &amp; Fabrics</t>
  </si>
  <si>
    <t xml:space="preserve">Gajendragad, Gadag</t>
  </si>
  <si>
    <t xml:space="preserve">01.01.2025</t>
  </si>
  <si>
    <t xml:space="preserve">Registered in other classes</t>
  </si>
  <si>
    <t xml:space="preserve">Mysore Agarbathi</t>
  </si>
  <si>
    <t xml:space="preserve">Mysuru · state-wide · registered 2005</t>
  </si>
  <si>
    <t xml:space="preserve">Manufactured</t>
  </si>
  <si>
    <t xml:space="preserve">27</t>
  </si>
  <si>
    <t xml:space="preserve">Mysore Sandalwood Oil</t>
  </si>
  <si>
    <t xml:space="preserve">Mysuru · registered 2006</t>
  </si>
  <si>
    <t xml:space="preserve">28</t>
  </si>
  <si>
    <t xml:space="preserve">Mysore Sandal Soap</t>
  </si>
  <si>
    <t xml:space="preserve">29</t>
  </si>
  <si>
    <t xml:space="preserve">Coorg Orange</t>
  </si>
  <si>
    <t xml:space="preserve">Kodagu · registered 2006</t>
  </si>
  <si>
    <t xml:space="preserve">Agricultural</t>
  </si>
  <si>
    <t xml:space="preserve">30</t>
  </si>
  <si>
    <t xml:space="preserve">Mysore Betel Leaf</t>
  </si>
  <si>
    <t xml:space="preserve">33</t>
  </si>
  <si>
    <t xml:space="preserve">Nanjanagud Banana</t>
  </si>
  <si>
    <t xml:space="preserve">Nanjangud, Mysuru · registered 2006</t>
  </si>
  <si>
    <t xml:space="preserve">34</t>
  </si>
  <si>
    <t xml:space="preserve">Bangalore Blue Grapes</t>
  </si>
  <si>
    <t xml:space="preserve">Bengaluru · registered 2006</t>
  </si>
  <si>
    <t xml:space="preserve">35</t>
  </si>
  <si>
    <t xml:space="preserve">Coorg Green Cardamom</t>
  </si>
  <si>
    <t xml:space="preserve">36</t>
  </si>
  <si>
    <t xml:space="preserve">Dharwad Pedha</t>
  </si>
  <si>
    <t xml:space="preserve">Dharwad · registered 2009</t>
  </si>
  <si>
    <t xml:space="preserve">Food stuff</t>
  </si>
  <si>
    <t xml:space="preserve">80</t>
  </si>
  <si>
    <t xml:space="preserve">Udupi Mallige</t>
  </si>
  <si>
    <t xml:space="preserve">Udupi · registered 2008</t>
  </si>
  <si>
    <t xml:space="preserve">81</t>
  </si>
  <si>
    <t xml:space="preserve">Mysore Mallige</t>
  </si>
  <si>
    <t xml:space="preserve">Mysuru · registered 2008</t>
  </si>
  <si>
    <t xml:space="preserve">82</t>
  </si>
  <si>
    <t xml:space="preserve">Hadagali Mallige</t>
  </si>
  <si>
    <t xml:space="preserve">Vijayanagara · registered 2008</t>
  </si>
  <si>
    <t xml:space="preserve">98</t>
  </si>
  <si>
    <t xml:space="preserve">Monsooned Malabar Coffee</t>
  </si>
  <si>
    <t xml:space="preserve">Malnad · registered 2008</t>
  </si>
  <si>
    <t xml:space="preserve">101</t>
  </si>
  <si>
    <t xml:space="preserve">Byadgi Chilli</t>
  </si>
  <si>
    <t xml:space="preserve">Byadgi, Haveri · registered 2011</t>
  </si>
  <si>
    <t xml:space="preserve">102</t>
  </si>
  <si>
    <t xml:space="preserve">Udupi Mattu Gulla</t>
  </si>
  <si>
    <t xml:space="preserve">Udupi · registered 2011</t>
  </si>
  <si>
    <t xml:space="preserve">103</t>
  </si>
  <si>
    <t xml:space="preserve">Devanahalli Pomelo</t>
  </si>
  <si>
    <t xml:space="preserve">Bengaluru Rural · registered 2011</t>
  </si>
  <si>
    <t xml:space="preserve">104</t>
  </si>
  <si>
    <t xml:space="preserve">Appemidi Mango</t>
  </si>
  <si>
    <t xml:space="preserve">Malnad · registered 2011</t>
  </si>
  <si>
    <t xml:space="preserve">105</t>
  </si>
  <si>
    <t xml:space="preserve">Kamalapur Red Banana</t>
  </si>
  <si>
    <t xml:space="preserve">Vijayanagara · registered 2011</t>
  </si>
  <si>
    <t xml:space="preserve">106</t>
  </si>
  <si>
    <t xml:space="preserve">Sirsi Supari</t>
  </si>
  <si>
    <t xml:space="preserve">Sirsi, Uttara Kannada · registered 2019</t>
  </si>
  <si>
    <t xml:space="preserve">107</t>
  </si>
  <si>
    <t xml:space="preserve">Gulbarga Tur Dal</t>
  </si>
  <si>
    <t xml:space="preserve">Kalaburagi · registered 2019</t>
  </si>
  <si>
    <t xml:space="preserve">108</t>
  </si>
  <si>
    <t xml:space="preserve">Coorg Arabica Coffee</t>
  </si>
  <si>
    <t xml:space="preserve">Kodagu · registered 2019</t>
  </si>
  <si>
    <t xml:space="preserve">109</t>
  </si>
  <si>
    <t xml:space="preserve">Chikmagalur Arabica Coffee</t>
  </si>
  <si>
    <t xml:space="preserve">Chikkamagaluru · registered 2019</t>
  </si>
  <si>
    <t xml:space="preserve">110</t>
  </si>
  <si>
    <t xml:space="preserve">Bababudangiris Arabica Coffee</t>
  </si>
  <si>
    <t xml:space="preserve">111</t>
  </si>
  <si>
    <t xml:space="preserve">Bangalore Rose Onion</t>
  </si>
  <si>
    <t xml:space="preserve">Bengaluru · registered 2015</t>
  </si>
  <si>
    <t xml:space="preserve">112</t>
  </si>
  <si>
    <t xml:space="preserve">Kari Ishad Mango</t>
  </si>
  <si>
    <t xml:space="preserve">Ankola, Uttara Kannada · registered 2024</t>
  </si>
  <si>
    <t xml:space="preserve">113</t>
  </si>
  <si>
    <t xml:space="preserve">Vijayapura Lemon</t>
  </si>
  <si>
    <t xml:space="preserve">Vijayapura · registered 2024</t>
  </si>
  <si>
    <t xml:space="preserve">Significant crafts with no protection</t>
  </si>
  <si>
    <t xml:space="preserve">—</t>
  </si>
  <si>
    <t xml:space="preserve">Chittara wall and floor painting</t>
  </si>
  <si>
    <t xml:space="preserve">Sagara · Soraba, Shivamogga</t>
  </si>
  <si>
    <t xml:space="preserve">A described technique, a defined community and a defined area. No producer body, and the practice is ritual rather than commercial, which complicates the claim.</t>
  </si>
  <si>
    <t xml:space="preserve">Handicraft</t>
  </si>
  <si>
    <t xml:space="preserve">None</t>
  </si>
  <si>
    <t xml:space="preserve">Unprotected</t>
  </si>
  <si>
    <t xml:space="preserve">Togalu Gombeyaata leather puppets</t>
  </si>
  <si>
    <t xml:space="preserve">Chitradurga · Hassan · Mysuru</t>
  </si>
  <si>
    <t xml:space="preserve">Protected as intangible heritage in name only. The puppets themselves — cut, perforated and dyed hide — are an unregistered craft good.</t>
  </si>
  <si>
    <t xml:space="preserve">Bhuta and Daiva regalia</t>
  </si>
  <si>
    <t xml:space="preserve">Dakshina Kannada · Udupi</t>
  </si>
  <si>
    <t xml:space="preserve">Continuously made, technically exacting, and outside every register because the objects are ritual property and are not sold.</t>
  </si>
  <si>
    <t xml:space="preserve">Siddi Kawandi quilt</t>
  </si>
  <si>
    <t xml:space="preserve">Yellapur · Haliyal · Mundgod, Uttara Kannada</t>
  </si>
  <si>
    <t xml:space="preserve">A distinct appliqué method held by one community of African descent. Sold internationally since 2004 through a women's cooperative — which is exactly the producer body a filing would need.</t>
  </si>
  <si>
    <t xml:space="preserve">Gudigar sandalwood carving</t>
  </si>
  <si>
    <t xml:space="preserve">Sagara · Soraba · Uttara Kannada</t>
  </si>
  <si>
    <t xml:space="preserve">Mysore sandalwood oil and soap are both registered. The carving that made the wood famous is not.</t>
  </si>
  <si>
    <t xml:space="preserve">Kodava odikathi and peeche kathi</t>
  </si>
  <si>
    <t xml:space="preserve">The Kodava ceremonial knives, forged and mounted to a fixed specification, and worn at every Kodava wedding. No register of any kind.</t>
  </si>
  <si>
    <t xml:space="preserve">Source: Geographical Indications Registry, Chennai, and published state registration lists. A dash means no application number is published for that entry.</t>
  </si>
  <si>
    <t xml:space="preserve">District</t>
  </si>
  <si>
    <t xml:space="preserve">Entries in this edition</t>
  </si>
  <si>
    <t xml:space="preserve">Field-check entries</t>
  </si>
  <si>
    <t xml:space="preserve">Survey priority</t>
  </si>
  <si>
    <t xml:space="preserve">Assigned to</t>
  </si>
  <si>
    <t xml:space="preserve">Survey status</t>
  </si>
  <si>
    <t xml:space="preserve">Bengaluru Rural</t>
  </si>
  <si>
    <t xml:space="preserve">ಬೆಂಗಳೂರು ಗ್ರಾ.</t>
  </si>
  <si>
    <t xml:space="preserve">High</t>
  </si>
  <si>
    <t xml:space="preserve">Not started</t>
  </si>
  <si>
    <t xml:space="preserve">Bengaluru Urban</t>
  </si>
  <si>
    <t xml:space="preserve">ಬೆಂಗಳೂರು ನಗರ</t>
  </si>
  <si>
    <t xml:space="preserve">Medium</t>
  </si>
  <si>
    <t xml:space="preserve">Chikkaballapur</t>
  </si>
  <si>
    <t xml:space="preserve">ಚಿಕ್ಕಬಳ್ಳಾಪುರ</t>
  </si>
  <si>
    <t xml:space="preserve">Chitradurga</t>
  </si>
  <si>
    <t xml:space="preserve">ಚಿತ್ರದುರ್ಗ</t>
  </si>
  <si>
    <t xml:space="preserve">Low</t>
  </si>
  <si>
    <t xml:space="preserve">Davanagere</t>
  </si>
  <si>
    <t xml:space="preserve">ದಾವಣಗೆರೆ</t>
  </si>
  <si>
    <t xml:space="preserve">Kolar</t>
  </si>
  <si>
    <t xml:space="preserve">ಕೋಲಾರ</t>
  </si>
  <si>
    <t xml:space="preserve">Tumakuru</t>
  </si>
  <si>
    <t xml:space="preserve">ತುಮಕೂರು</t>
  </si>
  <si>
    <t xml:space="preserve">Ballari</t>
  </si>
  <si>
    <t xml:space="preserve">ಬಳ್ಳಾರಿ</t>
  </si>
  <si>
    <t xml:space="preserve">ಬೀದರ್</t>
  </si>
  <si>
    <t xml:space="preserve">Kalaburagi</t>
  </si>
  <si>
    <t xml:space="preserve">ಕಲಬುರಗಿ</t>
  </si>
  <si>
    <t xml:space="preserve">Koppal</t>
  </si>
  <si>
    <t xml:space="preserve">ಕೊಪ್ಪಳ</t>
  </si>
  <si>
    <t xml:space="preserve">Raichur</t>
  </si>
  <si>
    <t xml:space="preserve">ರಾಯಚೂರು</t>
  </si>
  <si>
    <t xml:space="preserve">Vijayanagara</t>
  </si>
  <si>
    <t xml:space="preserve">ವಿಜಯನಗರ</t>
  </si>
  <si>
    <t xml:space="preserve">Yadgir</t>
  </si>
  <si>
    <t xml:space="preserve">ಯಾದಗಿರಿ</t>
  </si>
  <si>
    <t xml:space="preserve">Dakshina Kannada</t>
  </si>
  <si>
    <t xml:space="preserve">ದಕ್ಷಿಣ ಕನ್ನಡ</t>
  </si>
  <si>
    <t xml:space="preserve">Udupi</t>
  </si>
  <si>
    <t xml:space="preserve">ಉಡುಪಿ</t>
  </si>
  <si>
    <t xml:space="preserve">Uttara Kannada</t>
  </si>
  <si>
    <t xml:space="preserve">ಉತ್ತರ ಕನ್ನಡ</t>
  </si>
  <si>
    <t xml:space="preserve">Bagalkot</t>
  </si>
  <si>
    <t xml:space="preserve">ಬಾಗಲಕೋಟೆ</t>
  </si>
  <si>
    <t xml:space="preserve">Belagavi</t>
  </si>
  <si>
    <t xml:space="preserve">ಬೆಳಗಾವಿ</t>
  </si>
  <si>
    <t xml:space="preserve">Dharwad</t>
  </si>
  <si>
    <t xml:space="preserve">ಧಾರವಾಡ</t>
  </si>
  <si>
    <t xml:space="preserve">Gadag</t>
  </si>
  <si>
    <t xml:space="preserve">ಗದಗ</t>
  </si>
  <si>
    <t xml:space="preserve">Haveri</t>
  </si>
  <si>
    <t xml:space="preserve">ಹಾವೇರಿ</t>
  </si>
  <si>
    <t xml:space="preserve">Vijayapura</t>
  </si>
  <si>
    <t xml:space="preserve">ವಿಜಯಪುರ</t>
  </si>
  <si>
    <t xml:space="preserve">Chikkamagaluru</t>
  </si>
  <si>
    <t xml:space="preserve">ಚಿಕ್ಕಮಗಳೂರು</t>
  </si>
  <si>
    <t xml:space="preserve">Hassan</t>
  </si>
  <si>
    <t xml:space="preserve">ಹಾಸನ</t>
  </si>
  <si>
    <t xml:space="preserve">ಕೊಡಗು</t>
  </si>
  <si>
    <t xml:space="preserve">Shivamogga</t>
  </si>
  <si>
    <t xml:space="preserve">ಶಿವಮೊಗ್ಗ</t>
  </si>
  <si>
    <t xml:space="preserve">Chamarajanagar</t>
  </si>
  <si>
    <t xml:space="preserve">ಚಾಮರಾಜನಗರ</t>
  </si>
  <si>
    <t xml:space="preserve">Mandya</t>
  </si>
  <si>
    <t xml:space="preserve">ಮಂಡ್ಯ</t>
  </si>
  <si>
    <t xml:space="preserve">ಮೈಸೂರು</t>
  </si>
  <si>
    <t xml:space="preserve">Ramanagara</t>
  </si>
  <si>
    <t xml:space="preserve">ರಾಮನಗರ</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</si>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</sst>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
      <fill>
        <patternFill patternType="solid">
          <fgColor rgb="FF8B353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register'!B2:B55)</f>
        <v>54</v>
      </c>
    </row>
    <row r="12" customFormat="false" ht="15" hidden="false" customHeight="false" outlineLevel="0" collapsed="false">
      <c r="A12" s="6" t="s">
        <v>12</v>
      </c>
      <c r="B12" s="4" t="n">
        <f aca="false">COUNTIF('Craft register'!L2:L55,"Yes")</f>
        <v>8</v>
      </c>
    </row>
    <row r="13" customFormat="false" ht="15" hidden="false" customHeight="false" outlineLevel="0" collapsed="false">
      <c r="A13" s="6" t="s">
        <v>13</v>
      </c>
      <c r="B13" s="4" t="n">
        <f aca="false">COUNTIF('Craft register'!J2:J55,"&lt;&gt;")</f>
        <v>18</v>
      </c>
    </row>
    <row r="15" customFormat="false" ht="15" hidden="false" customHeight="false" outlineLevel="0" collapsed="false">
      <c r="A15" s="4" t="s">
        <v>14</v>
      </c>
    </row>
    <row r="16" customFormat="false" ht="15" hidden="false" customHeight="false" outlineLevel="0" collapsed="false">
      <c r="A16" s="6" t="s">
        <v>15</v>
      </c>
      <c r="B16" s="6" t="n">
        <f aca="false">COUNTIF('Craft register'!D2:D55,"Kittur Karnataka")</f>
        <v>11</v>
      </c>
    </row>
    <row r="17" customFormat="false" ht="15" hidden="false" customHeight="false" outlineLevel="0" collapsed="false">
      <c r="A17" s="6" t="s">
        <v>16</v>
      </c>
      <c r="B17" s="6" t="n">
        <f aca="false">COUNTIF('Craft register'!D2:D55,"Kalyana Karnataka")</f>
        <v>8</v>
      </c>
    </row>
    <row r="18" customFormat="false" ht="15" hidden="false" customHeight="false" outlineLevel="0" collapsed="false">
      <c r="A18" s="6" t="s">
        <v>17</v>
      </c>
      <c r="B18" s="6" t="n">
        <f aca="false">COUNTIF('Craft register'!D2:D55,"Karavali")</f>
        <v>9</v>
      </c>
    </row>
    <row r="19" customFormat="false" ht="15" hidden="false" customHeight="false" outlineLevel="0" collapsed="false">
      <c r="A19" s="6" t="s">
        <v>18</v>
      </c>
      <c r="B19" s="6" t="n">
        <f aca="false">COUNTIF('Craft register'!D2:D55,"Malnad")</f>
        <v>8</v>
      </c>
    </row>
    <row r="20" customFormat="false" ht="15" hidden="false" customHeight="false" outlineLevel="0" collapsed="false">
      <c r="A20" s="6" t="s">
        <v>19</v>
      </c>
      <c r="B20" s="6" t="n">
        <f aca="false">COUNTIF('Craft register'!D2:D55,"Old Mysore")</f>
        <v>11</v>
      </c>
    </row>
    <row r="21" customFormat="false" ht="15" hidden="false" customHeight="false" outlineLevel="0" collapsed="false">
      <c r="A21" s="6" t="s">
        <v>20</v>
      </c>
      <c r="B21" s="6" t="n">
        <f aca="false">COUNTIF('Craft register'!D2:D55,"Bayaluseeme")</f>
        <v>7</v>
      </c>
    </row>
    <row r="23" customFormat="false" ht="15" hidden="false" customHeight="false" outlineLevel="0" collapsed="false">
      <c r="A23" s="4" t="s">
        <v>21</v>
      </c>
    </row>
    <row r="24" customFormat="false" ht="15" hidden="false" customHeight="false" outlineLevel="0" collapsed="false">
      <c r="A24" s="6" t="s">
        <v>22</v>
      </c>
      <c r="B24" s="6" t="n">
        <f aca="false">COUNTIF('Craft register'!K2:K55,"Thriving")</f>
        <v>2</v>
      </c>
    </row>
    <row r="25" customFormat="false" ht="15" hidden="false" customHeight="false" outlineLevel="0" collapsed="false">
      <c r="A25" s="6" t="s">
        <v>23</v>
      </c>
      <c r="B25" s="6" t="n">
        <f aca="false">COUNTIF('Craft register'!K2:K55,"Holding")</f>
        <v>11</v>
      </c>
    </row>
    <row r="26" customFormat="false" ht="15" hidden="false" customHeight="false" outlineLevel="0" collapsed="false">
      <c r="A26" s="6" t="s">
        <v>24</v>
      </c>
      <c r="B26" s="6" t="n">
        <f aca="false">COUNTIF('Craft register'!K2:K55,"At risk")</f>
        <v>30</v>
      </c>
    </row>
    <row r="27" customFormat="false" ht="15" hidden="false" customHeight="false" outlineLevel="0" collapsed="false">
      <c r="A27" s="6" t="s">
        <v>25</v>
      </c>
      <c r="B27" s="6" t="n">
        <f aca="false">COUNTIF('Craft register'!K2:K55,"Critical")</f>
        <v>11</v>
      </c>
    </row>
    <row r="29" customFormat="false" ht="15" hidden="false" customHeight="false" outlineLevel="0" collapsed="false">
      <c r="A29" s="4" t="s">
        <v>26</v>
      </c>
    </row>
    <row r="30" customFormat="false" ht="15" hidden="false" customHeight="false" outlineLevel="0" collapsed="false">
      <c r="A30" s="6" t="s">
        <v>27</v>
      </c>
      <c r="B30" s="6" t="n">
        <f aca="false">COUNTIF('Craft register'!F2:F55,"On the loom")</f>
        <v>12</v>
      </c>
    </row>
    <row r="31" customFormat="false" ht="15" hidden="false" customHeight="false" outlineLevel="0" collapsed="false">
      <c r="A31" s="6" t="s">
        <v>28</v>
      </c>
      <c r="B31" s="6" t="n">
        <f aca="false">COUNTIF('Craft register'!F2:F55,"With the needle")</f>
        <v>4</v>
      </c>
    </row>
    <row r="32" customFormat="false" ht="15" hidden="false" customHeight="false" outlineLevel="0" collapsed="false">
      <c r="A32" s="6" t="s">
        <v>29</v>
      </c>
      <c r="B32" s="6" t="n">
        <f aca="false">COUNTIF('Craft register'!F2:F55,"In metal")</f>
        <v>7</v>
      </c>
    </row>
    <row r="33" customFormat="false" ht="15" hidden="false" customHeight="false" outlineLevel="0" collapsed="false">
      <c r="A33" s="6" t="s">
        <v>30</v>
      </c>
      <c r="B33" s="6" t="n">
        <f aca="false">COUNTIF('Craft register'!F2:F55,"In wood")</f>
        <v>7</v>
      </c>
    </row>
    <row r="34" customFormat="false" ht="15" hidden="false" customHeight="false" outlineLevel="0" collapsed="false">
      <c r="A34" s="6" t="s">
        <v>31</v>
      </c>
      <c r="B34" s="6" t="n">
        <f aca="false">COUNTIF('Craft register'!F2:F55,"In clay")</f>
        <v>2</v>
      </c>
    </row>
    <row r="35" customFormat="false" ht="15" hidden="false" customHeight="false" outlineLevel="0" collapsed="false">
      <c r="A35" s="6" t="s">
        <v>32</v>
      </c>
      <c r="B35" s="6" t="n">
        <f aca="false">COUNTIF('Craft register'!F2:F55,"In fibre")</f>
        <v>9</v>
      </c>
    </row>
    <row r="36" customFormat="false" ht="15" hidden="false" customHeight="false" outlineLevel="0" collapsed="false">
      <c r="A36" s="6" t="s">
        <v>33</v>
      </c>
      <c r="B36" s="6" t="n">
        <f aca="false">COUNTIF('Craft register'!F2:F55,"In print")</f>
        <v>1</v>
      </c>
    </row>
    <row r="37" customFormat="false" ht="15" hidden="false" customHeight="false" outlineLevel="0" collapsed="false">
      <c r="A37" s="6" t="s">
        <v>34</v>
      </c>
      <c r="B37" s="6" t="n">
        <f aca="false">COUNTIF('Craft register'!F2:F55,"In pigment")</f>
        <v>3</v>
      </c>
    </row>
    <row r="38" customFormat="false" ht="15" hidden="false" customHeight="false" outlineLevel="0" collapsed="false">
      <c r="A38" s="6" t="s">
        <v>35</v>
      </c>
      <c r="B38" s="6" t="n">
        <f aca="false">COUNTIF('Craft register'!F2:F55,"In leather")</f>
        <v>2</v>
      </c>
    </row>
    <row r="39" customFormat="false" ht="15" hidden="false" customHeight="false" outlineLevel="0" collapsed="false">
      <c r="A39" s="6" t="s">
        <v>36</v>
      </c>
      <c r="B39" s="6" t="n">
        <f aca="false">COUNTIF('Craft register'!F2:F55,"In paper")</f>
        <v>1</v>
      </c>
    </row>
    <row r="40" customFormat="false" ht="15" hidden="false" customHeight="false" outlineLevel="0" collapsed="false">
      <c r="A40" s="6" t="s">
        <v>37</v>
      </c>
      <c r="B40" s="6" t="n">
        <f aca="false">COUNTIF('Craft register'!F2:F55,"In sound")</f>
        <v>1</v>
      </c>
    </row>
    <row r="41" customFormat="false" ht="15" hidden="false" customHeight="false" outlineLevel="0" collapsed="false">
      <c r="A41" s="6" t="s">
        <v>38</v>
      </c>
      <c r="B41" s="6" t="n">
        <f aca="false">COUNTIF('Craft register'!F2:F55,"In stone")</f>
        <v>4</v>
      </c>
    </row>
    <row r="42" customFormat="false" ht="15" hidden="false" customHeight="false" outlineLevel="0" collapsed="false">
      <c r="A42" s="6" t="s">
        <v>39</v>
      </c>
      <c r="B42" s="6" t="n">
        <f aca="false">COUNTIF('Craft register'!F2:F55,"In glass")</f>
        <v>1</v>
      </c>
    </row>
    <row r="44" customFormat="false" ht="15" hidden="false" customHeight="false" outlineLevel="0" collapsed="false">
      <c r="A44" s="7" t="s">
        <v>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41</v>
      </c>
      <c r="B1" s="8" t="s">
        <v>42</v>
      </c>
      <c r="C1" s="8" t="s">
        <v>43</v>
      </c>
      <c r="D1" s="8" t="s">
        <v>44</v>
      </c>
      <c r="E1" s="8" t="s">
        <v>45</v>
      </c>
      <c r="F1" s="8" t="s">
        <v>46</v>
      </c>
      <c r="G1" s="8" t="s">
        <v>47</v>
      </c>
      <c r="H1" s="8" t="s">
        <v>48</v>
      </c>
      <c r="I1" s="8" t="s">
        <v>49</v>
      </c>
      <c r="J1" s="8" t="s">
        <v>50</v>
      </c>
      <c r="K1" s="8" t="s">
        <v>51</v>
      </c>
      <c r="L1" s="8" t="s">
        <v>52</v>
      </c>
      <c r="M1" s="8" t="s">
        <v>53</v>
      </c>
    </row>
    <row r="2" customFormat="false" ht="57.75" hidden="false" customHeight="true" outlineLevel="0" collapsed="false">
      <c r="A2" s="9" t="s">
        <v>54</v>
      </c>
      <c r="B2" s="9" t="s">
        <v>55</v>
      </c>
      <c r="C2" s="9" t="s">
        <v>56</v>
      </c>
      <c r="D2" s="9" t="s">
        <v>15</v>
      </c>
      <c r="E2" s="9" t="s">
        <v>57</v>
      </c>
      <c r="F2" s="9" t="s">
        <v>27</v>
      </c>
      <c r="G2" s="10" t="s">
        <v>58</v>
      </c>
      <c r="H2" s="10" t="s">
        <v>59</v>
      </c>
      <c r="I2" s="10" t="s">
        <v>60</v>
      </c>
      <c r="J2" s="9" t="s">
        <v>61</v>
      </c>
      <c r="K2" s="9" t="s">
        <v>23</v>
      </c>
      <c r="L2" s="9" t="s">
        <v>62</v>
      </c>
      <c r="M2" s="9" t="s">
        <v>63</v>
      </c>
    </row>
    <row r="3" customFormat="false" ht="57.75" hidden="false" customHeight="true" outlineLevel="0" collapsed="false">
      <c r="A3" s="9" t="s">
        <v>64</v>
      </c>
      <c r="B3" s="9" t="s">
        <v>65</v>
      </c>
      <c r="C3" s="9" t="s">
        <v>66</v>
      </c>
      <c r="D3" s="9" t="s">
        <v>15</v>
      </c>
      <c r="E3" s="9" t="s">
        <v>67</v>
      </c>
      <c r="F3" s="9" t="s">
        <v>27</v>
      </c>
      <c r="G3" s="10" t="s">
        <v>68</v>
      </c>
      <c r="H3" s="10" t="s">
        <v>69</v>
      </c>
      <c r="I3" s="10" t="s">
        <v>70</v>
      </c>
      <c r="J3" s="9" t="s">
        <v>71</v>
      </c>
      <c r="K3" s="9" t="s">
        <v>25</v>
      </c>
      <c r="L3" s="9" t="s">
        <v>62</v>
      </c>
      <c r="M3" s="9" t="s">
        <v>63</v>
      </c>
    </row>
    <row r="4" customFormat="false" ht="57.75" hidden="false" customHeight="true" outlineLevel="0" collapsed="false">
      <c r="A4" s="9" t="s">
        <v>72</v>
      </c>
      <c r="B4" s="9" t="s">
        <v>73</v>
      </c>
      <c r="C4" s="9" t="s">
        <v>74</v>
      </c>
      <c r="D4" s="9" t="s">
        <v>15</v>
      </c>
      <c r="E4" s="9" t="s">
        <v>75</v>
      </c>
      <c r="F4" s="9" t="s">
        <v>27</v>
      </c>
      <c r="G4" s="10" t="s">
        <v>76</v>
      </c>
      <c r="H4" s="10" t="s">
        <v>77</v>
      </c>
      <c r="I4" s="10" t="s">
        <v>78</v>
      </c>
      <c r="J4" s="9" t="s">
        <v>79</v>
      </c>
      <c r="K4" s="9" t="s">
        <v>24</v>
      </c>
      <c r="L4" s="9" t="s">
        <v>62</v>
      </c>
      <c r="M4" s="9" t="s">
        <v>63</v>
      </c>
    </row>
    <row r="5" customFormat="false" ht="57.75" hidden="false" customHeight="true" outlineLevel="0" collapsed="false">
      <c r="A5" s="9" t="s">
        <v>80</v>
      </c>
      <c r="B5" s="9" t="s">
        <v>81</v>
      </c>
      <c r="C5" s="9" t="s">
        <v>82</v>
      </c>
      <c r="D5" s="9" t="s">
        <v>15</v>
      </c>
      <c r="E5" s="9" t="s">
        <v>83</v>
      </c>
      <c r="F5" s="9" t="s">
        <v>32</v>
      </c>
      <c r="G5" s="10" t="s">
        <v>84</v>
      </c>
      <c r="H5" s="10" t="s">
        <v>85</v>
      </c>
      <c r="I5" s="10" t="s">
        <v>86</v>
      </c>
      <c r="J5" s="9" t="s">
        <v>87</v>
      </c>
      <c r="K5" s="9" t="s">
        <v>25</v>
      </c>
      <c r="L5" s="9" t="s">
        <v>62</v>
      </c>
      <c r="M5" s="9" t="s">
        <v>63</v>
      </c>
    </row>
    <row r="6" customFormat="false" ht="57.75" hidden="false" customHeight="true" outlineLevel="0" collapsed="false">
      <c r="A6" s="9" t="s">
        <v>88</v>
      </c>
      <c r="B6" s="9" t="s">
        <v>89</v>
      </c>
      <c r="C6" s="9" t="s">
        <v>90</v>
      </c>
      <c r="D6" s="9" t="s">
        <v>15</v>
      </c>
      <c r="E6" s="9" t="s">
        <v>91</v>
      </c>
      <c r="F6" s="9" t="s">
        <v>28</v>
      </c>
      <c r="G6" s="10" t="s">
        <v>92</v>
      </c>
      <c r="H6" s="10" t="s">
        <v>93</v>
      </c>
      <c r="I6" s="10" t="s">
        <v>94</v>
      </c>
      <c r="J6" s="9" t="s">
        <v>95</v>
      </c>
      <c r="K6" s="9" t="s">
        <v>24</v>
      </c>
      <c r="L6" s="9" t="s">
        <v>62</v>
      </c>
      <c r="M6" s="9" t="s">
        <v>63</v>
      </c>
    </row>
    <row r="7" customFormat="false" ht="57.75" hidden="false" customHeight="true" outlineLevel="0" collapsed="false">
      <c r="A7" s="9" t="s">
        <v>96</v>
      </c>
      <c r="B7" s="9" t="s">
        <v>97</v>
      </c>
      <c r="C7" s="9" t="s">
        <v>98</v>
      </c>
      <c r="D7" s="9" t="s">
        <v>15</v>
      </c>
      <c r="E7" s="9" t="s">
        <v>99</v>
      </c>
      <c r="F7" s="9" t="s">
        <v>27</v>
      </c>
      <c r="G7" s="10" t="s">
        <v>100</v>
      </c>
      <c r="H7" s="10" t="s">
        <v>101</v>
      </c>
      <c r="I7" s="10" t="s">
        <v>102</v>
      </c>
      <c r="J7" s="9"/>
      <c r="K7" s="9" t="s">
        <v>23</v>
      </c>
      <c r="L7" s="9" t="s">
        <v>62</v>
      </c>
      <c r="M7" s="9" t="s">
        <v>63</v>
      </c>
    </row>
    <row r="8" customFormat="false" ht="57.75" hidden="false" customHeight="true" outlineLevel="0" collapsed="false">
      <c r="A8" s="9" t="s">
        <v>103</v>
      </c>
      <c r="B8" s="9" t="s">
        <v>104</v>
      </c>
      <c r="C8" s="9" t="s">
        <v>105</v>
      </c>
      <c r="D8" s="9" t="s">
        <v>15</v>
      </c>
      <c r="E8" s="9" t="s">
        <v>106</v>
      </c>
      <c r="F8" s="9" t="s">
        <v>35</v>
      </c>
      <c r="G8" s="10" t="s">
        <v>107</v>
      </c>
      <c r="H8" s="10" t="s">
        <v>108</v>
      </c>
      <c r="I8" s="10" t="s">
        <v>109</v>
      </c>
      <c r="J8" s="9" t="s">
        <v>110</v>
      </c>
      <c r="K8" s="9" t="s">
        <v>24</v>
      </c>
      <c r="L8" s="9" t="s">
        <v>62</v>
      </c>
      <c r="M8" s="9" t="s">
        <v>63</v>
      </c>
    </row>
    <row r="9" customFormat="false" ht="57.75" hidden="false" customHeight="true" outlineLevel="0" collapsed="false">
      <c r="A9" s="9" t="s">
        <v>111</v>
      </c>
      <c r="B9" s="9" t="s">
        <v>112</v>
      </c>
      <c r="C9" s="9" t="s">
        <v>113</v>
      </c>
      <c r="D9" s="9" t="s">
        <v>15</v>
      </c>
      <c r="E9" s="9" t="s">
        <v>114</v>
      </c>
      <c r="F9" s="9" t="s">
        <v>38</v>
      </c>
      <c r="G9" s="10" t="s">
        <v>115</v>
      </c>
      <c r="H9" s="10" t="s">
        <v>116</v>
      </c>
      <c r="I9" s="10" t="s">
        <v>117</v>
      </c>
      <c r="J9" s="9"/>
      <c r="K9" s="9" t="s">
        <v>24</v>
      </c>
      <c r="L9" s="11" t="s">
        <v>118</v>
      </c>
      <c r="M9" s="9" t="s">
        <v>63</v>
      </c>
    </row>
    <row r="10" customFormat="false" ht="57.75" hidden="false" customHeight="true" outlineLevel="0" collapsed="false">
      <c r="A10" s="9" t="s">
        <v>119</v>
      </c>
      <c r="B10" s="9" t="s">
        <v>120</v>
      </c>
      <c r="C10" s="9" t="s">
        <v>121</v>
      </c>
      <c r="D10" s="9" t="s">
        <v>15</v>
      </c>
      <c r="E10" s="9" t="s">
        <v>122</v>
      </c>
      <c r="F10" s="9" t="s">
        <v>27</v>
      </c>
      <c r="G10" s="10" t="s">
        <v>123</v>
      </c>
      <c r="H10" s="10" t="s">
        <v>124</v>
      </c>
      <c r="I10" s="10" t="s">
        <v>125</v>
      </c>
      <c r="J10" s="9"/>
      <c r="K10" s="9" t="s">
        <v>24</v>
      </c>
      <c r="L10" s="11" t="s">
        <v>118</v>
      </c>
      <c r="M10" s="9" t="s">
        <v>63</v>
      </c>
    </row>
    <row r="11" customFormat="false" ht="57.75" hidden="false" customHeight="true" outlineLevel="0" collapsed="false">
      <c r="A11" s="9" t="s">
        <v>126</v>
      </c>
      <c r="B11" s="9" t="s">
        <v>127</v>
      </c>
      <c r="C11" s="9" t="s">
        <v>128</v>
      </c>
      <c r="D11" s="9" t="s">
        <v>15</v>
      </c>
      <c r="E11" s="9" t="s">
        <v>129</v>
      </c>
      <c r="F11" s="9" t="s">
        <v>27</v>
      </c>
      <c r="G11" s="10" t="s">
        <v>130</v>
      </c>
      <c r="H11" s="10" t="s">
        <v>131</v>
      </c>
      <c r="I11" s="10" t="s">
        <v>132</v>
      </c>
      <c r="J11" s="9"/>
      <c r="K11" s="9" t="s">
        <v>24</v>
      </c>
      <c r="L11" s="9" t="s">
        <v>62</v>
      </c>
      <c r="M11" s="9" t="s">
        <v>63</v>
      </c>
    </row>
    <row r="12" customFormat="false" ht="57.75" hidden="false" customHeight="true" outlineLevel="0" collapsed="false">
      <c r="A12" s="9" t="s">
        <v>133</v>
      </c>
      <c r="B12" s="9" t="s">
        <v>134</v>
      </c>
      <c r="C12" s="9" t="s">
        <v>135</v>
      </c>
      <c r="D12" s="9" t="s">
        <v>15</v>
      </c>
      <c r="E12" s="9" t="s">
        <v>136</v>
      </c>
      <c r="F12" s="9" t="s">
        <v>32</v>
      </c>
      <c r="G12" s="10" t="s">
        <v>137</v>
      </c>
      <c r="H12" s="10" t="s">
        <v>138</v>
      </c>
      <c r="I12" s="10" t="s">
        <v>139</v>
      </c>
      <c r="J12" s="9"/>
      <c r="K12" s="9" t="s">
        <v>24</v>
      </c>
      <c r="L12" s="11" t="s">
        <v>118</v>
      </c>
      <c r="M12" s="9" t="s">
        <v>63</v>
      </c>
    </row>
    <row r="13" customFormat="false" ht="57.75" hidden="false" customHeight="true" outlineLevel="0" collapsed="false">
      <c r="A13" s="9" t="s">
        <v>140</v>
      </c>
      <c r="B13" s="9" t="s">
        <v>141</v>
      </c>
      <c r="C13" s="9" t="s">
        <v>142</v>
      </c>
      <c r="D13" s="9" t="s">
        <v>16</v>
      </c>
      <c r="E13" s="9" t="s">
        <v>143</v>
      </c>
      <c r="F13" s="9" t="s">
        <v>29</v>
      </c>
      <c r="G13" s="10" t="s">
        <v>144</v>
      </c>
      <c r="H13" s="10" t="s">
        <v>145</v>
      </c>
      <c r="I13" s="10" t="s">
        <v>146</v>
      </c>
      <c r="J13" s="9" t="s">
        <v>147</v>
      </c>
      <c r="K13" s="9" t="s">
        <v>24</v>
      </c>
      <c r="L13" s="9" t="s">
        <v>62</v>
      </c>
      <c r="M13" s="9" t="s">
        <v>63</v>
      </c>
    </row>
    <row r="14" customFormat="false" ht="57.75" hidden="false" customHeight="true" outlineLevel="0" collapsed="false">
      <c r="A14" s="9" t="s">
        <v>148</v>
      </c>
      <c r="B14" s="9" t="s">
        <v>149</v>
      </c>
      <c r="C14" s="9" t="s">
        <v>150</v>
      </c>
      <c r="D14" s="9" t="s">
        <v>16</v>
      </c>
      <c r="E14" s="9" t="s">
        <v>151</v>
      </c>
      <c r="F14" s="9" t="s">
        <v>30</v>
      </c>
      <c r="G14" s="10" t="s">
        <v>152</v>
      </c>
      <c r="H14" s="10" t="s">
        <v>153</v>
      </c>
      <c r="I14" s="10" t="s">
        <v>154</v>
      </c>
      <c r="J14" s="9" t="s">
        <v>155</v>
      </c>
      <c r="K14" s="9" t="s">
        <v>25</v>
      </c>
      <c r="L14" s="9" t="s">
        <v>62</v>
      </c>
      <c r="M14" s="9" t="s">
        <v>63</v>
      </c>
    </row>
    <row r="15" customFormat="false" ht="57.75" hidden="false" customHeight="true" outlineLevel="0" collapsed="false">
      <c r="A15" s="9" t="s">
        <v>156</v>
      </c>
      <c r="B15" s="9" t="s">
        <v>157</v>
      </c>
      <c r="C15" s="9" t="s">
        <v>158</v>
      </c>
      <c r="D15" s="9" t="s">
        <v>16</v>
      </c>
      <c r="E15" s="9" t="s">
        <v>159</v>
      </c>
      <c r="F15" s="9" t="s">
        <v>28</v>
      </c>
      <c r="G15" s="10" t="s">
        <v>160</v>
      </c>
      <c r="H15" s="10" t="s">
        <v>161</v>
      </c>
      <c r="I15" s="10" t="s">
        <v>162</v>
      </c>
      <c r="J15" s="9" t="s">
        <v>163</v>
      </c>
      <c r="K15" s="9" t="s">
        <v>23</v>
      </c>
      <c r="L15" s="9" t="s">
        <v>62</v>
      </c>
      <c r="M15" s="9" t="s">
        <v>63</v>
      </c>
    </row>
    <row r="16" customFormat="false" ht="57.75" hidden="false" customHeight="true" outlineLevel="0" collapsed="false">
      <c r="A16" s="9" t="s">
        <v>164</v>
      </c>
      <c r="B16" s="9" t="s">
        <v>165</v>
      </c>
      <c r="C16" s="9" t="s">
        <v>166</v>
      </c>
      <c r="D16" s="9" t="s">
        <v>16</v>
      </c>
      <c r="E16" s="9" t="s">
        <v>167</v>
      </c>
      <c r="F16" s="9" t="s">
        <v>32</v>
      </c>
      <c r="G16" s="10" t="s">
        <v>168</v>
      </c>
      <c r="H16" s="10" t="s">
        <v>169</v>
      </c>
      <c r="I16" s="10" t="s">
        <v>170</v>
      </c>
      <c r="J16" s="9"/>
      <c r="K16" s="9" t="s">
        <v>22</v>
      </c>
      <c r="L16" s="9" t="s">
        <v>62</v>
      </c>
      <c r="M16" s="9" t="s">
        <v>63</v>
      </c>
    </row>
    <row r="17" customFormat="false" ht="57.75" hidden="false" customHeight="true" outlineLevel="0" collapsed="false">
      <c r="A17" s="9" t="s">
        <v>171</v>
      </c>
      <c r="B17" s="9" t="s">
        <v>172</v>
      </c>
      <c r="C17" s="9" t="s">
        <v>173</v>
      </c>
      <c r="D17" s="9" t="s">
        <v>16</v>
      </c>
      <c r="E17" s="9" t="s">
        <v>174</v>
      </c>
      <c r="F17" s="9" t="s">
        <v>38</v>
      </c>
      <c r="G17" s="10" t="s">
        <v>175</v>
      </c>
      <c r="H17" s="10" t="s">
        <v>176</v>
      </c>
      <c r="I17" s="10" t="s">
        <v>177</v>
      </c>
      <c r="J17" s="9"/>
      <c r="K17" s="9" t="s">
        <v>24</v>
      </c>
      <c r="L17" s="9" t="s">
        <v>62</v>
      </c>
      <c r="M17" s="9" t="s">
        <v>63</v>
      </c>
    </row>
    <row r="18" customFormat="false" ht="57.75" hidden="false" customHeight="true" outlineLevel="0" collapsed="false">
      <c r="A18" s="9" t="s">
        <v>178</v>
      </c>
      <c r="B18" s="9" t="s">
        <v>179</v>
      </c>
      <c r="C18" s="9" t="s">
        <v>180</v>
      </c>
      <c r="D18" s="9" t="s">
        <v>16</v>
      </c>
      <c r="E18" s="9" t="s">
        <v>181</v>
      </c>
      <c r="F18" s="9" t="s">
        <v>34</v>
      </c>
      <c r="G18" s="10" t="s">
        <v>182</v>
      </c>
      <c r="H18" s="10" t="s">
        <v>183</v>
      </c>
      <c r="I18" s="10" t="s">
        <v>184</v>
      </c>
      <c r="J18" s="9"/>
      <c r="K18" s="9" t="s">
        <v>25</v>
      </c>
      <c r="L18" s="11" t="s">
        <v>118</v>
      </c>
      <c r="M18" s="9" t="s">
        <v>63</v>
      </c>
    </row>
    <row r="19" customFormat="false" ht="57.75" hidden="false" customHeight="true" outlineLevel="0" collapsed="false">
      <c r="A19" s="9" t="s">
        <v>185</v>
      </c>
      <c r="B19" s="9" t="s">
        <v>186</v>
      </c>
      <c r="C19" s="9" t="s">
        <v>187</v>
      </c>
      <c r="D19" s="9" t="s">
        <v>16</v>
      </c>
      <c r="E19" s="9" t="s">
        <v>188</v>
      </c>
      <c r="F19" s="9" t="s">
        <v>32</v>
      </c>
      <c r="G19" s="10" t="s">
        <v>189</v>
      </c>
      <c r="H19" s="10" t="s">
        <v>190</v>
      </c>
      <c r="I19" s="10" t="s">
        <v>191</v>
      </c>
      <c r="J19" s="9"/>
      <c r="K19" s="9" t="s">
        <v>24</v>
      </c>
      <c r="L19" s="11" t="s">
        <v>118</v>
      </c>
      <c r="M19" s="9" t="s">
        <v>63</v>
      </c>
    </row>
    <row r="20" customFormat="false" ht="57.75" hidden="false" customHeight="true" outlineLevel="0" collapsed="false">
      <c r="A20" s="9" t="s">
        <v>192</v>
      </c>
      <c r="B20" s="9" t="s">
        <v>193</v>
      </c>
      <c r="C20" s="9" t="s">
        <v>194</v>
      </c>
      <c r="D20" s="9" t="s">
        <v>16</v>
      </c>
      <c r="E20" s="9" t="s">
        <v>195</v>
      </c>
      <c r="F20" s="9" t="s">
        <v>33</v>
      </c>
      <c r="G20" s="10" t="s">
        <v>196</v>
      </c>
      <c r="H20" s="10" t="s">
        <v>197</v>
      </c>
      <c r="I20" s="10" t="s">
        <v>198</v>
      </c>
      <c r="J20" s="9"/>
      <c r="K20" s="9" t="s">
        <v>25</v>
      </c>
      <c r="L20" s="11" t="s">
        <v>118</v>
      </c>
      <c r="M20" s="9" t="s">
        <v>63</v>
      </c>
    </row>
    <row r="21" customFormat="false" ht="57.75" hidden="false" customHeight="true" outlineLevel="0" collapsed="false">
      <c r="A21" s="9" t="s">
        <v>199</v>
      </c>
      <c r="B21" s="9" t="s">
        <v>200</v>
      </c>
      <c r="C21" s="9" t="s">
        <v>201</v>
      </c>
      <c r="D21" s="9" t="s">
        <v>17</v>
      </c>
      <c r="E21" s="9" t="s">
        <v>202</v>
      </c>
      <c r="F21" s="9" t="s">
        <v>27</v>
      </c>
      <c r="G21" s="10" t="s">
        <v>203</v>
      </c>
      <c r="H21" s="10" t="s">
        <v>204</v>
      </c>
      <c r="I21" s="10" t="s">
        <v>205</v>
      </c>
      <c r="J21" s="9" t="s">
        <v>206</v>
      </c>
      <c r="K21" s="9" t="s">
        <v>23</v>
      </c>
      <c r="L21" s="9" t="s">
        <v>62</v>
      </c>
      <c r="M21" s="9" t="s">
        <v>63</v>
      </c>
    </row>
    <row r="22" customFormat="false" ht="57.75" hidden="false" customHeight="true" outlineLevel="0" collapsed="false">
      <c r="A22" s="9" t="s">
        <v>207</v>
      </c>
      <c r="B22" s="9" t="s">
        <v>208</v>
      </c>
      <c r="C22" s="9" t="s">
        <v>209</v>
      </c>
      <c r="D22" s="9" t="s">
        <v>17</v>
      </c>
      <c r="E22" s="9" t="s">
        <v>210</v>
      </c>
      <c r="F22" s="9" t="s">
        <v>30</v>
      </c>
      <c r="G22" s="10" t="s">
        <v>211</v>
      </c>
      <c r="H22" s="10" t="s">
        <v>212</v>
      </c>
      <c r="I22" s="10" t="s">
        <v>213</v>
      </c>
      <c r="J22" s="9"/>
      <c r="K22" s="9" t="s">
        <v>24</v>
      </c>
      <c r="L22" s="9" t="s">
        <v>62</v>
      </c>
      <c r="M22" s="9" t="s">
        <v>63</v>
      </c>
    </row>
    <row r="23" customFormat="false" ht="57.75" hidden="false" customHeight="true" outlineLevel="0" collapsed="false">
      <c r="A23" s="9" t="s">
        <v>214</v>
      </c>
      <c r="B23" s="9" t="s">
        <v>215</v>
      </c>
      <c r="C23" s="9" t="s">
        <v>216</v>
      </c>
      <c r="D23" s="9" t="s">
        <v>17</v>
      </c>
      <c r="E23" s="9" t="s">
        <v>217</v>
      </c>
      <c r="F23" s="9" t="s">
        <v>29</v>
      </c>
      <c r="G23" s="10" t="s">
        <v>218</v>
      </c>
      <c r="H23" s="10" t="s">
        <v>219</v>
      </c>
      <c r="I23" s="10" t="s">
        <v>220</v>
      </c>
      <c r="J23" s="9"/>
      <c r="K23" s="9" t="s">
        <v>23</v>
      </c>
      <c r="L23" s="9" t="s">
        <v>62</v>
      </c>
      <c r="M23" s="9" t="s">
        <v>63</v>
      </c>
    </row>
    <row r="24" customFormat="false" ht="57.75" hidden="false" customHeight="true" outlineLevel="0" collapsed="false">
      <c r="A24" s="9" t="s">
        <v>221</v>
      </c>
      <c r="B24" s="9" t="s">
        <v>222</v>
      </c>
      <c r="C24" s="9" t="s">
        <v>223</v>
      </c>
      <c r="D24" s="9" t="s">
        <v>17</v>
      </c>
      <c r="E24" s="9" t="s">
        <v>224</v>
      </c>
      <c r="F24" s="9" t="s">
        <v>31</v>
      </c>
      <c r="G24" s="10" t="s">
        <v>225</v>
      </c>
      <c r="H24" s="10" t="s">
        <v>226</v>
      </c>
      <c r="I24" s="10" t="s">
        <v>227</v>
      </c>
      <c r="J24" s="9"/>
      <c r="K24" s="9" t="s">
        <v>24</v>
      </c>
      <c r="L24" s="9" t="s">
        <v>62</v>
      </c>
      <c r="M24" s="9" t="s">
        <v>63</v>
      </c>
    </row>
    <row r="25" customFormat="false" ht="57.75" hidden="false" customHeight="true" outlineLevel="0" collapsed="false">
      <c r="A25" s="9" t="s">
        <v>228</v>
      </c>
      <c r="B25" s="9" t="s">
        <v>229</v>
      </c>
      <c r="C25" s="9" t="s">
        <v>230</v>
      </c>
      <c r="D25" s="9" t="s">
        <v>17</v>
      </c>
      <c r="E25" s="9" t="s">
        <v>231</v>
      </c>
      <c r="F25" s="9" t="s">
        <v>32</v>
      </c>
      <c r="G25" s="10" t="s">
        <v>232</v>
      </c>
      <c r="H25" s="10" t="s">
        <v>233</v>
      </c>
      <c r="I25" s="10" t="s">
        <v>234</v>
      </c>
      <c r="J25" s="9"/>
      <c r="K25" s="9" t="s">
        <v>24</v>
      </c>
      <c r="L25" s="9" t="s">
        <v>62</v>
      </c>
      <c r="M25" s="9" t="s">
        <v>63</v>
      </c>
    </row>
    <row r="26" customFormat="false" ht="57.75" hidden="false" customHeight="true" outlineLevel="0" collapsed="false">
      <c r="A26" s="9" t="s">
        <v>235</v>
      </c>
      <c r="B26" s="9" t="s">
        <v>236</v>
      </c>
      <c r="C26" s="9" t="s">
        <v>237</v>
      </c>
      <c r="D26" s="9" t="s">
        <v>17</v>
      </c>
      <c r="E26" s="9" t="s">
        <v>238</v>
      </c>
      <c r="F26" s="9" t="s">
        <v>32</v>
      </c>
      <c r="G26" s="10" t="s">
        <v>239</v>
      </c>
      <c r="H26" s="10" t="s">
        <v>240</v>
      </c>
      <c r="I26" s="10" t="s">
        <v>241</v>
      </c>
      <c r="J26" s="9"/>
      <c r="K26" s="9" t="s">
        <v>22</v>
      </c>
      <c r="L26" s="9" t="s">
        <v>62</v>
      </c>
      <c r="M26" s="9" t="s">
        <v>63</v>
      </c>
    </row>
    <row r="27" customFormat="false" ht="57.75" hidden="false" customHeight="true" outlineLevel="0" collapsed="false">
      <c r="A27" s="9" t="s">
        <v>242</v>
      </c>
      <c r="B27" s="9" t="s">
        <v>243</v>
      </c>
      <c r="C27" s="9" t="s">
        <v>244</v>
      </c>
      <c r="D27" s="9" t="s">
        <v>17</v>
      </c>
      <c r="E27" s="9" t="s">
        <v>245</v>
      </c>
      <c r="F27" s="9" t="s">
        <v>28</v>
      </c>
      <c r="G27" s="10" t="s">
        <v>246</v>
      </c>
      <c r="H27" s="10" t="s">
        <v>247</v>
      </c>
      <c r="I27" s="10" t="s">
        <v>248</v>
      </c>
      <c r="J27" s="9"/>
      <c r="K27" s="9" t="s">
        <v>23</v>
      </c>
      <c r="L27" s="9" t="s">
        <v>62</v>
      </c>
      <c r="M27" s="9" t="s">
        <v>63</v>
      </c>
    </row>
    <row r="28" customFormat="false" ht="57.75" hidden="false" customHeight="true" outlineLevel="0" collapsed="false">
      <c r="A28" s="9" t="s">
        <v>249</v>
      </c>
      <c r="B28" s="9" t="s">
        <v>250</v>
      </c>
      <c r="C28" s="9" t="s">
        <v>251</v>
      </c>
      <c r="D28" s="9" t="s">
        <v>17</v>
      </c>
      <c r="E28" s="9" t="s">
        <v>252</v>
      </c>
      <c r="F28" s="9" t="s">
        <v>30</v>
      </c>
      <c r="G28" s="10" t="s">
        <v>253</v>
      </c>
      <c r="H28" s="10" t="s">
        <v>254</v>
      </c>
      <c r="I28" s="10" t="s">
        <v>255</v>
      </c>
      <c r="J28" s="9"/>
      <c r="K28" s="9" t="s">
        <v>23</v>
      </c>
      <c r="L28" s="9" t="s">
        <v>62</v>
      </c>
      <c r="M28" s="9" t="s">
        <v>63</v>
      </c>
    </row>
    <row r="29" customFormat="false" ht="57.75" hidden="false" customHeight="true" outlineLevel="0" collapsed="false">
      <c r="A29" s="9" t="s">
        <v>256</v>
      </c>
      <c r="B29" s="9" t="s">
        <v>257</v>
      </c>
      <c r="C29" s="9" t="s">
        <v>258</v>
      </c>
      <c r="D29" s="9" t="s">
        <v>17</v>
      </c>
      <c r="E29" s="9" t="s">
        <v>259</v>
      </c>
      <c r="F29" s="9" t="s">
        <v>32</v>
      </c>
      <c r="G29" s="10" t="s">
        <v>260</v>
      </c>
      <c r="H29" s="10" t="s">
        <v>261</v>
      </c>
      <c r="I29" s="10" t="s">
        <v>262</v>
      </c>
      <c r="J29" s="9"/>
      <c r="K29" s="9" t="s">
        <v>23</v>
      </c>
      <c r="L29" s="9" t="s">
        <v>62</v>
      </c>
      <c r="M29" s="9" t="s">
        <v>63</v>
      </c>
    </row>
    <row r="30" customFormat="false" ht="57.75" hidden="false" customHeight="true" outlineLevel="0" collapsed="false">
      <c r="A30" s="9" t="s">
        <v>263</v>
      </c>
      <c r="B30" s="9" t="s">
        <v>264</v>
      </c>
      <c r="C30" s="9" t="s">
        <v>265</v>
      </c>
      <c r="D30" s="9" t="s">
        <v>18</v>
      </c>
      <c r="E30" s="9" t="s">
        <v>266</v>
      </c>
      <c r="F30" s="9" t="s">
        <v>34</v>
      </c>
      <c r="G30" s="10" t="s">
        <v>267</v>
      </c>
      <c r="H30" s="10" t="s">
        <v>268</v>
      </c>
      <c r="I30" s="10" t="s">
        <v>269</v>
      </c>
      <c r="J30" s="9"/>
      <c r="K30" s="9" t="s">
        <v>25</v>
      </c>
      <c r="L30" s="9" t="s">
        <v>62</v>
      </c>
      <c r="M30" s="9" t="s">
        <v>63</v>
      </c>
    </row>
    <row r="31" customFormat="false" ht="57.75" hidden="false" customHeight="true" outlineLevel="0" collapsed="false">
      <c r="A31" s="9" t="s">
        <v>270</v>
      </c>
      <c r="B31" s="9" t="s">
        <v>271</v>
      </c>
      <c r="C31" s="9" t="s">
        <v>272</v>
      </c>
      <c r="D31" s="9" t="s">
        <v>18</v>
      </c>
      <c r="E31" s="9" t="s">
        <v>273</v>
      </c>
      <c r="F31" s="9" t="s">
        <v>30</v>
      </c>
      <c r="G31" s="10" t="s">
        <v>274</v>
      </c>
      <c r="H31" s="10" t="s">
        <v>275</v>
      </c>
      <c r="I31" s="10" t="s">
        <v>276</v>
      </c>
      <c r="J31" s="9"/>
      <c r="K31" s="9" t="s">
        <v>24</v>
      </c>
      <c r="L31" s="9" t="s">
        <v>62</v>
      </c>
      <c r="M31" s="9" t="s">
        <v>63</v>
      </c>
    </row>
    <row r="32" customFormat="false" ht="57.75" hidden="false" customHeight="true" outlineLevel="0" collapsed="false">
      <c r="A32" s="9" t="s">
        <v>277</v>
      </c>
      <c r="B32" s="9" t="s">
        <v>278</v>
      </c>
      <c r="C32" s="9" t="s">
        <v>279</v>
      </c>
      <c r="D32" s="9" t="s">
        <v>18</v>
      </c>
      <c r="E32" s="9" t="s">
        <v>280</v>
      </c>
      <c r="F32" s="9" t="s">
        <v>31</v>
      </c>
      <c r="G32" s="10" t="s">
        <v>281</v>
      </c>
      <c r="H32" s="10" t="s">
        <v>282</v>
      </c>
      <c r="I32" s="10" t="s">
        <v>283</v>
      </c>
      <c r="J32" s="9"/>
      <c r="K32" s="9" t="s">
        <v>24</v>
      </c>
      <c r="L32" s="9" t="s">
        <v>62</v>
      </c>
      <c r="M32" s="9" t="s">
        <v>63</v>
      </c>
    </row>
    <row r="33" customFormat="false" ht="57.75" hidden="false" customHeight="true" outlineLevel="0" collapsed="false">
      <c r="A33" s="9" t="s">
        <v>284</v>
      </c>
      <c r="B33" s="9" t="s">
        <v>285</v>
      </c>
      <c r="C33" s="9" t="s">
        <v>286</v>
      </c>
      <c r="D33" s="9" t="s">
        <v>18</v>
      </c>
      <c r="E33" s="9" t="s">
        <v>287</v>
      </c>
      <c r="F33" s="9" t="s">
        <v>32</v>
      </c>
      <c r="G33" s="10" t="s">
        <v>288</v>
      </c>
      <c r="H33" s="10" t="s">
        <v>289</v>
      </c>
      <c r="I33" s="10" t="s">
        <v>290</v>
      </c>
      <c r="J33" s="9"/>
      <c r="K33" s="9" t="s">
        <v>24</v>
      </c>
      <c r="L33" s="9" t="s">
        <v>62</v>
      </c>
      <c r="M33" s="9" t="s">
        <v>63</v>
      </c>
    </row>
    <row r="34" customFormat="false" ht="57.75" hidden="false" customHeight="true" outlineLevel="0" collapsed="false">
      <c r="A34" s="9" t="s">
        <v>291</v>
      </c>
      <c r="B34" s="9" t="s">
        <v>292</v>
      </c>
      <c r="C34" s="9" t="s">
        <v>293</v>
      </c>
      <c r="D34" s="9" t="s">
        <v>18</v>
      </c>
      <c r="E34" s="9" t="s">
        <v>294</v>
      </c>
      <c r="F34" s="9" t="s">
        <v>29</v>
      </c>
      <c r="G34" s="10" t="s">
        <v>295</v>
      </c>
      <c r="H34" s="10" t="s">
        <v>296</v>
      </c>
      <c r="I34" s="10" t="s">
        <v>297</v>
      </c>
      <c r="J34" s="9"/>
      <c r="K34" s="9" t="s">
        <v>25</v>
      </c>
      <c r="L34" s="9" t="s">
        <v>62</v>
      </c>
      <c r="M34" s="9" t="s">
        <v>63</v>
      </c>
    </row>
    <row r="35" customFormat="false" ht="57.75" hidden="false" customHeight="true" outlineLevel="0" collapsed="false">
      <c r="A35" s="9" t="s">
        <v>298</v>
      </c>
      <c r="B35" s="9" t="s">
        <v>299</v>
      </c>
      <c r="C35" s="9" t="s">
        <v>300</v>
      </c>
      <c r="D35" s="9" t="s">
        <v>18</v>
      </c>
      <c r="E35" s="9" t="s">
        <v>301</v>
      </c>
      <c r="F35" s="9" t="s">
        <v>29</v>
      </c>
      <c r="G35" s="10" t="s">
        <v>302</v>
      </c>
      <c r="H35" s="10" t="s">
        <v>303</v>
      </c>
      <c r="I35" s="10" t="s">
        <v>304</v>
      </c>
      <c r="J35" s="9"/>
      <c r="K35" s="9" t="s">
        <v>24</v>
      </c>
      <c r="L35" s="9" t="s">
        <v>62</v>
      </c>
      <c r="M35" s="9" t="s">
        <v>63</v>
      </c>
    </row>
    <row r="36" customFormat="false" ht="57.75" hidden="false" customHeight="true" outlineLevel="0" collapsed="false">
      <c r="A36" s="9" t="s">
        <v>305</v>
      </c>
      <c r="B36" s="9" t="s">
        <v>306</v>
      </c>
      <c r="C36" s="9" t="s">
        <v>307</v>
      </c>
      <c r="D36" s="9" t="s">
        <v>18</v>
      </c>
      <c r="E36" s="9" t="s">
        <v>308</v>
      </c>
      <c r="F36" s="9" t="s">
        <v>38</v>
      </c>
      <c r="G36" s="10" t="s">
        <v>309</v>
      </c>
      <c r="H36" s="10" t="s">
        <v>310</v>
      </c>
      <c r="I36" s="10" t="s">
        <v>311</v>
      </c>
      <c r="J36" s="9"/>
      <c r="K36" s="9" t="s">
        <v>25</v>
      </c>
      <c r="L36" s="9" t="s">
        <v>62</v>
      </c>
      <c r="M36" s="9" t="s">
        <v>63</v>
      </c>
    </row>
    <row r="37" customFormat="false" ht="57.75" hidden="false" customHeight="true" outlineLevel="0" collapsed="false">
      <c r="A37" s="9" t="s">
        <v>312</v>
      </c>
      <c r="B37" s="9" t="s">
        <v>313</v>
      </c>
      <c r="C37" s="9" t="s">
        <v>314</v>
      </c>
      <c r="D37" s="9" t="s">
        <v>18</v>
      </c>
      <c r="E37" s="9" t="s">
        <v>315</v>
      </c>
      <c r="F37" s="9" t="s">
        <v>29</v>
      </c>
      <c r="G37" s="10" t="s">
        <v>316</v>
      </c>
      <c r="H37" s="10" t="s">
        <v>317</v>
      </c>
      <c r="I37" s="10" t="s">
        <v>318</v>
      </c>
      <c r="J37" s="9"/>
      <c r="K37" s="9" t="s">
        <v>24</v>
      </c>
      <c r="L37" s="11" t="s">
        <v>118</v>
      </c>
      <c r="M37" s="9" t="s">
        <v>63</v>
      </c>
    </row>
    <row r="38" customFormat="false" ht="57.75" hidden="false" customHeight="true" outlineLevel="0" collapsed="false">
      <c r="A38" s="9" t="s">
        <v>319</v>
      </c>
      <c r="B38" s="9" t="s">
        <v>320</v>
      </c>
      <c r="C38" s="9" t="s">
        <v>321</v>
      </c>
      <c r="D38" s="9" t="s">
        <v>19</v>
      </c>
      <c r="E38" s="9" t="s">
        <v>322</v>
      </c>
      <c r="F38" s="9" t="s">
        <v>27</v>
      </c>
      <c r="G38" s="10" t="s">
        <v>323</v>
      </c>
      <c r="H38" s="10" t="s">
        <v>324</v>
      </c>
      <c r="I38" s="10" t="s">
        <v>325</v>
      </c>
      <c r="J38" s="9" t="s">
        <v>326</v>
      </c>
      <c r="K38" s="9" t="s">
        <v>23</v>
      </c>
      <c r="L38" s="9" t="s">
        <v>62</v>
      </c>
      <c r="M38" s="9" t="s">
        <v>63</v>
      </c>
    </row>
    <row r="39" customFormat="false" ht="57.75" hidden="false" customHeight="true" outlineLevel="0" collapsed="false">
      <c r="A39" s="9" t="s">
        <v>327</v>
      </c>
      <c r="B39" s="9" t="s">
        <v>328</v>
      </c>
      <c r="C39" s="9" t="s">
        <v>329</v>
      </c>
      <c r="D39" s="9" t="s">
        <v>19</v>
      </c>
      <c r="E39" s="9" t="s">
        <v>330</v>
      </c>
      <c r="F39" s="9" t="s">
        <v>30</v>
      </c>
      <c r="G39" s="10" t="s">
        <v>331</v>
      </c>
      <c r="H39" s="10" t="s">
        <v>332</v>
      </c>
      <c r="I39" s="10" t="s">
        <v>333</v>
      </c>
      <c r="J39" s="9" t="s">
        <v>334</v>
      </c>
      <c r="K39" s="9" t="s">
        <v>24</v>
      </c>
      <c r="L39" s="9" t="s">
        <v>62</v>
      </c>
      <c r="M39" s="9" t="s">
        <v>63</v>
      </c>
    </row>
    <row r="40" customFormat="false" ht="57.75" hidden="false" customHeight="true" outlineLevel="0" collapsed="false">
      <c r="A40" s="9" t="s">
        <v>335</v>
      </c>
      <c r="B40" s="9" t="s">
        <v>336</v>
      </c>
      <c r="C40" s="9" t="s">
        <v>337</v>
      </c>
      <c r="D40" s="9" t="s">
        <v>19</v>
      </c>
      <c r="E40" s="9" t="s">
        <v>338</v>
      </c>
      <c r="F40" s="9" t="s">
        <v>34</v>
      </c>
      <c r="G40" s="10" t="s">
        <v>339</v>
      </c>
      <c r="H40" s="10" t="s">
        <v>340</v>
      </c>
      <c r="I40" s="10" t="s">
        <v>341</v>
      </c>
      <c r="J40" s="9" t="s">
        <v>342</v>
      </c>
      <c r="K40" s="9" t="s">
        <v>24</v>
      </c>
      <c r="L40" s="9" t="s">
        <v>62</v>
      </c>
      <c r="M40" s="9" t="s">
        <v>63</v>
      </c>
    </row>
    <row r="41" customFormat="false" ht="57.75" hidden="false" customHeight="true" outlineLevel="0" collapsed="false">
      <c r="A41" s="9" t="s">
        <v>343</v>
      </c>
      <c r="B41" s="9" t="s">
        <v>344</v>
      </c>
      <c r="C41" s="9" t="s">
        <v>345</v>
      </c>
      <c r="D41" s="9" t="s">
        <v>19</v>
      </c>
      <c r="E41" s="9" t="s">
        <v>330</v>
      </c>
      <c r="F41" s="9" t="s">
        <v>36</v>
      </c>
      <c r="G41" s="10" t="s">
        <v>346</v>
      </c>
      <c r="H41" s="10" t="s">
        <v>347</v>
      </c>
      <c r="I41" s="10" t="s">
        <v>348</v>
      </c>
      <c r="J41" s="9" t="s">
        <v>349</v>
      </c>
      <c r="K41" s="9" t="s">
        <v>25</v>
      </c>
      <c r="L41" s="9" t="s">
        <v>62</v>
      </c>
      <c r="M41" s="9" t="s">
        <v>63</v>
      </c>
    </row>
    <row r="42" customFormat="false" ht="57.75" hidden="false" customHeight="true" outlineLevel="0" collapsed="false">
      <c r="A42" s="9" t="s">
        <v>350</v>
      </c>
      <c r="B42" s="9" t="s">
        <v>351</v>
      </c>
      <c r="C42" s="9" t="s">
        <v>352</v>
      </c>
      <c r="D42" s="9" t="s">
        <v>19</v>
      </c>
      <c r="E42" s="9" t="s">
        <v>353</v>
      </c>
      <c r="F42" s="9" t="s">
        <v>30</v>
      </c>
      <c r="G42" s="10" t="s">
        <v>354</v>
      </c>
      <c r="H42" s="10" t="s">
        <v>355</v>
      </c>
      <c r="I42" s="10" t="s">
        <v>356</v>
      </c>
      <c r="J42" s="9"/>
      <c r="K42" s="9" t="s">
        <v>24</v>
      </c>
      <c r="L42" s="9" t="s">
        <v>62</v>
      </c>
      <c r="M42" s="9" t="s">
        <v>63</v>
      </c>
    </row>
    <row r="43" customFormat="false" ht="57.75" hidden="false" customHeight="true" outlineLevel="0" collapsed="false">
      <c r="A43" s="9" t="s">
        <v>357</v>
      </c>
      <c r="B43" s="9" t="s">
        <v>358</v>
      </c>
      <c r="C43" s="9" t="s">
        <v>359</v>
      </c>
      <c r="D43" s="9" t="s">
        <v>19</v>
      </c>
      <c r="E43" s="9" t="s">
        <v>330</v>
      </c>
      <c r="F43" s="9" t="s">
        <v>28</v>
      </c>
      <c r="G43" s="10" t="s">
        <v>360</v>
      </c>
      <c r="H43" s="10" t="s">
        <v>361</v>
      </c>
      <c r="I43" s="10" t="s">
        <v>362</v>
      </c>
      <c r="J43" s="9"/>
      <c r="K43" s="9" t="s">
        <v>24</v>
      </c>
      <c r="L43" s="9" t="s">
        <v>62</v>
      </c>
      <c r="M43" s="9" t="s">
        <v>63</v>
      </c>
    </row>
    <row r="44" customFormat="false" ht="57.75" hidden="false" customHeight="true" outlineLevel="0" collapsed="false">
      <c r="A44" s="9" t="s">
        <v>363</v>
      </c>
      <c r="B44" s="9" t="s">
        <v>364</v>
      </c>
      <c r="C44" s="9" t="s">
        <v>365</v>
      </c>
      <c r="D44" s="9" t="s">
        <v>19</v>
      </c>
      <c r="E44" s="9" t="s">
        <v>366</v>
      </c>
      <c r="F44" s="9" t="s">
        <v>30</v>
      </c>
      <c r="G44" s="10" t="s">
        <v>367</v>
      </c>
      <c r="H44" s="10" t="s">
        <v>368</v>
      </c>
      <c r="I44" s="10" t="s">
        <v>369</v>
      </c>
      <c r="J44" s="9" t="s">
        <v>370</v>
      </c>
      <c r="K44" s="9" t="s">
        <v>23</v>
      </c>
      <c r="L44" s="9" t="s">
        <v>62</v>
      </c>
      <c r="M44" s="9" t="s">
        <v>63</v>
      </c>
    </row>
    <row r="45" customFormat="false" ht="57.75" hidden="false" customHeight="true" outlineLevel="0" collapsed="false">
      <c r="A45" s="9" t="s">
        <v>371</v>
      </c>
      <c r="B45" s="9" t="s">
        <v>372</v>
      </c>
      <c r="C45" s="9" t="s">
        <v>373</v>
      </c>
      <c r="D45" s="9" t="s">
        <v>19</v>
      </c>
      <c r="E45" s="9" t="s">
        <v>374</v>
      </c>
      <c r="F45" s="9" t="s">
        <v>29</v>
      </c>
      <c r="G45" s="10" t="s">
        <v>375</v>
      </c>
      <c r="H45" s="10" t="s">
        <v>376</v>
      </c>
      <c r="I45" s="10" t="s">
        <v>377</v>
      </c>
      <c r="J45" s="9" t="s">
        <v>378</v>
      </c>
      <c r="K45" s="9" t="s">
        <v>24</v>
      </c>
      <c r="L45" s="9" t="s">
        <v>62</v>
      </c>
      <c r="M45" s="9" t="s">
        <v>63</v>
      </c>
    </row>
    <row r="46" customFormat="false" ht="57.75" hidden="false" customHeight="true" outlineLevel="0" collapsed="false">
      <c r="A46" s="9" t="s">
        <v>379</v>
      </c>
      <c r="B46" s="9" t="s">
        <v>380</v>
      </c>
      <c r="C46" s="9" t="s">
        <v>381</v>
      </c>
      <c r="D46" s="9" t="s">
        <v>19</v>
      </c>
      <c r="E46" s="9" t="s">
        <v>382</v>
      </c>
      <c r="F46" s="9" t="s">
        <v>27</v>
      </c>
      <c r="G46" s="10" t="s">
        <v>383</v>
      </c>
      <c r="H46" s="10" t="s">
        <v>384</v>
      </c>
      <c r="I46" s="10" t="s">
        <v>385</v>
      </c>
      <c r="J46" s="9"/>
      <c r="K46" s="9" t="s">
        <v>24</v>
      </c>
      <c r="L46" s="9" t="s">
        <v>62</v>
      </c>
      <c r="M46" s="9" t="s">
        <v>63</v>
      </c>
    </row>
    <row r="47" customFormat="false" ht="57.75" hidden="false" customHeight="true" outlineLevel="0" collapsed="false">
      <c r="A47" s="9" t="s">
        <v>386</v>
      </c>
      <c r="B47" s="9" t="s">
        <v>387</v>
      </c>
      <c r="C47" s="9" t="s">
        <v>388</v>
      </c>
      <c r="D47" s="9" t="s">
        <v>19</v>
      </c>
      <c r="E47" s="9" t="s">
        <v>389</v>
      </c>
      <c r="F47" s="9" t="s">
        <v>27</v>
      </c>
      <c r="G47" s="10" t="s">
        <v>390</v>
      </c>
      <c r="H47" s="10" t="s">
        <v>391</v>
      </c>
      <c r="I47" s="10" t="s">
        <v>392</v>
      </c>
      <c r="J47" s="9"/>
      <c r="K47" s="9" t="s">
        <v>24</v>
      </c>
      <c r="L47" s="9" t="s">
        <v>62</v>
      </c>
      <c r="M47" s="9" t="s">
        <v>63</v>
      </c>
    </row>
    <row r="48" customFormat="false" ht="57.75" hidden="false" customHeight="true" outlineLevel="0" collapsed="false">
      <c r="A48" s="9" t="s">
        <v>393</v>
      </c>
      <c r="B48" s="9" t="s">
        <v>394</v>
      </c>
      <c r="C48" s="9" t="s">
        <v>395</v>
      </c>
      <c r="D48" s="9" t="s">
        <v>19</v>
      </c>
      <c r="E48" s="9" t="s">
        <v>396</v>
      </c>
      <c r="F48" s="9" t="s">
        <v>32</v>
      </c>
      <c r="G48" s="10" t="s">
        <v>397</v>
      </c>
      <c r="H48" s="10" t="s">
        <v>398</v>
      </c>
      <c r="I48" s="10" t="s">
        <v>399</v>
      </c>
      <c r="J48" s="9" t="s">
        <v>400</v>
      </c>
      <c r="K48" s="9" t="s">
        <v>23</v>
      </c>
      <c r="L48" s="9" t="s">
        <v>62</v>
      </c>
      <c r="M48" s="9" t="s">
        <v>63</v>
      </c>
    </row>
    <row r="49" customFormat="false" ht="57.75" hidden="false" customHeight="true" outlineLevel="0" collapsed="false">
      <c r="A49" s="9" t="s">
        <v>401</v>
      </c>
      <c r="B49" s="9" t="s">
        <v>402</v>
      </c>
      <c r="C49" s="9" t="s">
        <v>403</v>
      </c>
      <c r="D49" s="9" t="s">
        <v>20</v>
      </c>
      <c r="E49" s="9" t="s">
        <v>404</v>
      </c>
      <c r="F49" s="9" t="s">
        <v>27</v>
      </c>
      <c r="G49" s="10" t="s">
        <v>405</v>
      </c>
      <c r="H49" s="10" t="s">
        <v>406</v>
      </c>
      <c r="I49" s="10" t="s">
        <v>407</v>
      </c>
      <c r="J49" s="9" t="s">
        <v>408</v>
      </c>
      <c r="K49" s="9" t="s">
        <v>24</v>
      </c>
      <c r="L49" s="9" t="s">
        <v>62</v>
      </c>
      <c r="M49" s="9" t="s">
        <v>63</v>
      </c>
    </row>
    <row r="50" customFormat="false" ht="57.75" hidden="false" customHeight="true" outlineLevel="0" collapsed="false">
      <c r="A50" s="9" t="s">
        <v>409</v>
      </c>
      <c r="B50" s="9" t="s">
        <v>410</v>
      </c>
      <c r="C50" s="9" t="s">
        <v>411</v>
      </c>
      <c r="D50" s="9" t="s">
        <v>20</v>
      </c>
      <c r="E50" s="9" t="s">
        <v>412</v>
      </c>
      <c r="F50" s="9" t="s">
        <v>38</v>
      </c>
      <c r="G50" s="10" t="s">
        <v>413</v>
      </c>
      <c r="H50" s="10" t="s">
        <v>414</v>
      </c>
      <c r="I50" s="10" t="s">
        <v>415</v>
      </c>
      <c r="J50" s="9"/>
      <c r="K50" s="9" t="s">
        <v>24</v>
      </c>
      <c r="L50" s="9" t="s">
        <v>62</v>
      </c>
      <c r="M50" s="9" t="s">
        <v>63</v>
      </c>
    </row>
    <row r="51" customFormat="false" ht="57.75" hidden="false" customHeight="true" outlineLevel="0" collapsed="false">
      <c r="A51" s="9" t="s">
        <v>416</v>
      </c>
      <c r="B51" s="9" t="s">
        <v>417</v>
      </c>
      <c r="C51" s="9" t="s">
        <v>418</v>
      </c>
      <c r="D51" s="9" t="s">
        <v>20</v>
      </c>
      <c r="E51" s="9" t="s">
        <v>419</v>
      </c>
      <c r="F51" s="9" t="s">
        <v>35</v>
      </c>
      <c r="G51" s="10" t="s">
        <v>420</v>
      </c>
      <c r="H51" s="10" t="s">
        <v>421</v>
      </c>
      <c r="I51" s="10" t="s">
        <v>422</v>
      </c>
      <c r="J51" s="9"/>
      <c r="K51" s="9" t="s">
        <v>25</v>
      </c>
      <c r="L51" s="9" t="s">
        <v>62</v>
      </c>
      <c r="M51" s="9" t="s">
        <v>63</v>
      </c>
    </row>
    <row r="52" customFormat="false" ht="57.75" hidden="false" customHeight="true" outlineLevel="0" collapsed="false">
      <c r="A52" s="9" t="s">
        <v>423</v>
      </c>
      <c r="B52" s="9" t="s">
        <v>424</v>
      </c>
      <c r="C52" s="9" t="s">
        <v>425</v>
      </c>
      <c r="D52" s="9" t="s">
        <v>20</v>
      </c>
      <c r="E52" s="9" t="s">
        <v>426</v>
      </c>
      <c r="F52" s="9" t="s">
        <v>27</v>
      </c>
      <c r="G52" s="10" t="s">
        <v>427</v>
      </c>
      <c r="H52" s="10" t="s">
        <v>428</v>
      </c>
      <c r="I52" s="10" t="s">
        <v>429</v>
      </c>
      <c r="J52" s="9"/>
      <c r="K52" s="9" t="s">
        <v>24</v>
      </c>
      <c r="L52" s="9" t="s">
        <v>62</v>
      </c>
      <c r="M52" s="9" t="s">
        <v>63</v>
      </c>
    </row>
    <row r="53" customFormat="false" ht="57.75" hidden="false" customHeight="true" outlineLevel="0" collapsed="false">
      <c r="A53" s="9" t="s">
        <v>430</v>
      </c>
      <c r="B53" s="9" t="s">
        <v>431</v>
      </c>
      <c r="C53" s="9" t="s">
        <v>432</v>
      </c>
      <c r="D53" s="9" t="s">
        <v>20</v>
      </c>
      <c r="E53" s="9" t="s">
        <v>433</v>
      </c>
      <c r="F53" s="9" t="s">
        <v>29</v>
      </c>
      <c r="G53" s="10" t="s">
        <v>434</v>
      </c>
      <c r="H53" s="10" t="s">
        <v>435</v>
      </c>
      <c r="I53" s="10" t="s">
        <v>436</v>
      </c>
      <c r="J53" s="9"/>
      <c r="K53" s="9" t="s">
        <v>24</v>
      </c>
      <c r="L53" s="9" t="s">
        <v>62</v>
      </c>
      <c r="M53" s="9" t="s">
        <v>63</v>
      </c>
    </row>
    <row r="54" customFormat="false" ht="57.75" hidden="false" customHeight="true" outlineLevel="0" collapsed="false">
      <c r="A54" s="9" t="s">
        <v>437</v>
      </c>
      <c r="B54" s="9" t="s">
        <v>438</v>
      </c>
      <c r="C54" s="9" t="s">
        <v>439</v>
      </c>
      <c r="D54" s="9" t="s">
        <v>20</v>
      </c>
      <c r="E54" s="9" t="s">
        <v>440</v>
      </c>
      <c r="F54" s="9" t="s">
        <v>37</v>
      </c>
      <c r="G54" s="10" t="s">
        <v>441</v>
      </c>
      <c r="H54" s="10" t="s">
        <v>442</v>
      </c>
      <c r="I54" s="10" t="s">
        <v>443</v>
      </c>
      <c r="J54" s="9"/>
      <c r="K54" s="9" t="s">
        <v>24</v>
      </c>
      <c r="L54" s="9" t="s">
        <v>62</v>
      </c>
      <c r="M54" s="9" t="s">
        <v>63</v>
      </c>
    </row>
    <row r="55" customFormat="false" ht="57.75" hidden="false" customHeight="true" outlineLevel="0" collapsed="false">
      <c r="A55" s="9" t="s">
        <v>444</v>
      </c>
      <c r="B55" s="9" t="s">
        <v>445</v>
      </c>
      <c r="C55" s="9" t="s">
        <v>446</v>
      </c>
      <c r="D55" s="9" t="s">
        <v>20</v>
      </c>
      <c r="E55" s="9" t="s">
        <v>447</v>
      </c>
      <c r="F55" s="9" t="s">
        <v>39</v>
      </c>
      <c r="G55" s="10" t="s">
        <v>448</v>
      </c>
      <c r="H55" s="10" t="s">
        <v>449</v>
      </c>
      <c r="I55" s="10" t="s">
        <v>450</v>
      </c>
      <c r="J55" s="9"/>
      <c r="K55" s="9" t="s">
        <v>25</v>
      </c>
      <c r="L55" s="11" t="s">
        <v>118</v>
      </c>
      <c r="M55" s="9" t="s">
        <v>63</v>
      </c>
    </row>
    <row r="57" customFormat="false" ht="15" hidden="false" customHeight="false" outlineLevel="0" collapsed="false">
      <c r="A57" s="12" t="s">
        <v>451</v>
      </c>
    </row>
    <row r="58" customFormat="false" ht="15" hidden="false" customHeight="false" outlineLevel="0" collapsed="false">
      <c r="A58" s="13" t="s">
        <v>452</v>
      </c>
      <c r="B58" s="13" t="s">
        <v>453</v>
      </c>
      <c r="C58" s="13" t="s">
        <v>454</v>
      </c>
      <c r="D58" s="13" t="s">
        <v>455</v>
      </c>
      <c r="E58" s="13" t="s">
        <v>456</v>
      </c>
      <c r="F58" s="13" t="s">
        <v>30</v>
      </c>
      <c r="G58" s="13" t="s">
        <v>457</v>
      </c>
      <c r="H58" s="13" t="s">
        <v>458</v>
      </c>
      <c r="I58" s="13" t="s">
        <v>125</v>
      </c>
      <c r="J58" s="13"/>
      <c r="K58" s="13" t="s">
        <v>24</v>
      </c>
      <c r="L58" s="13" t="s">
        <v>118</v>
      </c>
      <c r="M58" s="13" t="s">
        <v>459</v>
      </c>
    </row>
  </sheetData>
  <autoFilter ref="A1:M55"/>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"Kittur Karnataka,Kalyana Karnataka,Karavali,Malnad,Old Mysore,Bayaluseeme"</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460</v>
      </c>
      <c r="B1" s="8" t="s">
        <v>461</v>
      </c>
      <c r="C1" s="8" t="s">
        <v>462</v>
      </c>
      <c r="D1" s="8" t="s">
        <v>463</v>
      </c>
      <c r="E1" s="8" t="s">
        <v>464</v>
      </c>
      <c r="F1" s="8" t="s">
        <v>465</v>
      </c>
      <c r="G1" s="8" t="s">
        <v>466</v>
      </c>
    </row>
    <row r="2" customFormat="false" ht="15" hidden="false" customHeight="false" outlineLevel="0" collapsed="false">
      <c r="A2" s="10" t="s">
        <v>326</v>
      </c>
      <c r="B2" s="10" t="s">
        <v>467</v>
      </c>
      <c r="C2" s="10" t="s">
        <v>330</v>
      </c>
      <c r="D2" s="10" t="s">
        <v>468</v>
      </c>
      <c r="E2" s="10" t="s">
        <v>469</v>
      </c>
      <c r="F2" s="10" t="s">
        <v>470</v>
      </c>
      <c r="G2" s="10"/>
    </row>
    <row r="3" customFormat="false" ht="15" hidden="false" customHeight="false" outlineLevel="0" collapsed="false">
      <c r="A3" s="10" t="s">
        <v>147</v>
      </c>
      <c r="B3" s="10" t="s">
        <v>141</v>
      </c>
      <c r="C3" s="10" t="s">
        <v>143</v>
      </c>
      <c r="D3" s="10" t="s">
        <v>471</v>
      </c>
      <c r="E3" s="10" t="s">
        <v>472</v>
      </c>
      <c r="F3" s="10" t="s">
        <v>470</v>
      </c>
      <c r="G3" s="10"/>
    </row>
    <row r="4" customFormat="false" ht="15" hidden="false" customHeight="false" outlineLevel="0" collapsed="false">
      <c r="A4" s="10" t="s">
        <v>370</v>
      </c>
      <c r="B4" s="10" t="s">
        <v>473</v>
      </c>
      <c r="C4" s="10" t="s">
        <v>474</v>
      </c>
      <c r="D4" s="10" t="s">
        <v>468</v>
      </c>
      <c r="E4" s="10" t="s">
        <v>475</v>
      </c>
      <c r="F4" s="10" t="s">
        <v>470</v>
      </c>
      <c r="G4" s="10"/>
    </row>
    <row r="5" customFormat="false" ht="15" hidden="false" customHeight="false" outlineLevel="0" collapsed="false">
      <c r="A5" s="10" t="s">
        <v>334</v>
      </c>
      <c r="B5" s="10" t="s">
        <v>328</v>
      </c>
      <c r="C5" s="10" t="s">
        <v>330</v>
      </c>
      <c r="D5" s="10" t="s">
        <v>468</v>
      </c>
      <c r="E5" s="10" t="s">
        <v>475</v>
      </c>
      <c r="F5" s="10" t="s">
        <v>470</v>
      </c>
      <c r="G5" s="10"/>
    </row>
    <row r="6" customFormat="false" ht="15" hidden="false" customHeight="false" outlineLevel="0" collapsed="false">
      <c r="A6" s="10" t="s">
        <v>95</v>
      </c>
      <c r="B6" s="10" t="s">
        <v>89</v>
      </c>
      <c r="C6" s="10" t="s">
        <v>476</v>
      </c>
      <c r="D6" s="10" t="s">
        <v>468</v>
      </c>
      <c r="E6" s="10" t="s">
        <v>469</v>
      </c>
      <c r="F6" s="10" t="s">
        <v>470</v>
      </c>
      <c r="G6" s="10"/>
    </row>
    <row r="7" customFormat="false" ht="15" hidden="false" customHeight="false" outlineLevel="0" collapsed="false">
      <c r="A7" s="10" t="s">
        <v>342</v>
      </c>
      <c r="B7" s="10" t="s">
        <v>477</v>
      </c>
      <c r="C7" s="10" t="s">
        <v>330</v>
      </c>
      <c r="D7" s="10" t="s">
        <v>468</v>
      </c>
      <c r="E7" s="10" t="s">
        <v>478</v>
      </c>
      <c r="F7" s="10" t="s">
        <v>470</v>
      </c>
      <c r="G7" s="10"/>
    </row>
    <row r="8" customFormat="false" ht="15" hidden="false" customHeight="false" outlineLevel="0" collapsed="false">
      <c r="A8" s="10" t="s">
        <v>349</v>
      </c>
      <c r="B8" s="10" t="s">
        <v>344</v>
      </c>
      <c r="C8" s="10" t="s">
        <v>330</v>
      </c>
      <c r="D8" s="10" t="s">
        <v>479</v>
      </c>
      <c r="E8" s="10" t="s">
        <v>480</v>
      </c>
      <c r="F8" s="10" t="s">
        <v>470</v>
      </c>
      <c r="G8" s="10"/>
    </row>
    <row r="9" customFormat="false" ht="15" hidden="false" customHeight="false" outlineLevel="0" collapsed="false">
      <c r="A9" s="10" t="s">
        <v>87</v>
      </c>
      <c r="B9" s="10" t="s">
        <v>481</v>
      </c>
      <c r="C9" s="10" t="s">
        <v>482</v>
      </c>
      <c r="D9" s="10" t="s">
        <v>479</v>
      </c>
      <c r="E9" s="10" t="s">
        <v>469</v>
      </c>
      <c r="F9" s="10" t="s">
        <v>470</v>
      </c>
      <c r="G9" s="10"/>
    </row>
    <row r="10" customFormat="false" ht="15" hidden="false" customHeight="false" outlineLevel="0" collapsed="false">
      <c r="A10" s="10" t="s">
        <v>378</v>
      </c>
      <c r="B10" s="10" t="s">
        <v>372</v>
      </c>
      <c r="C10" s="10" t="s">
        <v>483</v>
      </c>
      <c r="D10" s="10" t="s">
        <v>479</v>
      </c>
      <c r="E10" s="10" t="s">
        <v>472</v>
      </c>
      <c r="F10" s="10" t="s">
        <v>470</v>
      </c>
      <c r="G10" s="10"/>
    </row>
    <row r="11" customFormat="false" ht="15" hidden="false" customHeight="false" outlineLevel="0" collapsed="false">
      <c r="A11" s="10" t="s">
        <v>61</v>
      </c>
      <c r="B11" s="10" t="s">
        <v>484</v>
      </c>
      <c r="C11" s="10" t="s">
        <v>485</v>
      </c>
      <c r="D11" s="10" t="s">
        <v>479</v>
      </c>
      <c r="E11" s="10" t="s">
        <v>469</v>
      </c>
      <c r="F11" s="10" t="s">
        <v>470</v>
      </c>
      <c r="G11" s="10"/>
    </row>
    <row r="12" customFormat="false" ht="15" hidden="false" customHeight="false" outlineLevel="0" collapsed="false">
      <c r="A12" s="10" t="s">
        <v>408</v>
      </c>
      <c r="B12" s="10" t="s">
        <v>486</v>
      </c>
      <c r="C12" s="10" t="s">
        <v>487</v>
      </c>
      <c r="D12" s="10" t="s">
        <v>479</v>
      </c>
      <c r="E12" s="10" t="s">
        <v>469</v>
      </c>
      <c r="F12" s="10" t="s">
        <v>470</v>
      </c>
      <c r="G12" s="10"/>
    </row>
    <row r="13" customFormat="false" ht="15" hidden="false" customHeight="false" outlineLevel="0" collapsed="false">
      <c r="A13" s="10" t="s">
        <v>163</v>
      </c>
      <c r="B13" s="10" t="s">
        <v>157</v>
      </c>
      <c r="C13" s="10" t="s">
        <v>488</v>
      </c>
      <c r="D13" s="10" t="s">
        <v>489</v>
      </c>
      <c r="E13" s="10" t="s">
        <v>469</v>
      </c>
      <c r="F13" s="10" t="s">
        <v>470</v>
      </c>
      <c r="G13" s="10"/>
    </row>
    <row r="14" customFormat="false" ht="15" hidden="false" customHeight="false" outlineLevel="0" collapsed="false">
      <c r="A14" s="10" t="s">
        <v>155</v>
      </c>
      <c r="B14" s="10" t="s">
        <v>490</v>
      </c>
      <c r="C14" s="10" t="s">
        <v>491</v>
      </c>
      <c r="D14" s="10" t="s">
        <v>492</v>
      </c>
      <c r="E14" s="10" t="s">
        <v>475</v>
      </c>
      <c r="F14" s="10" t="s">
        <v>470</v>
      </c>
      <c r="G14" s="10"/>
    </row>
    <row r="15" customFormat="false" ht="15" hidden="false" customHeight="false" outlineLevel="0" collapsed="false">
      <c r="A15" s="10" t="s">
        <v>71</v>
      </c>
      <c r="B15" s="10" t="s">
        <v>65</v>
      </c>
      <c r="C15" s="10" t="s">
        <v>493</v>
      </c>
      <c r="D15" s="10" t="s">
        <v>494</v>
      </c>
      <c r="E15" s="10" t="s">
        <v>469</v>
      </c>
      <c r="F15" s="10" t="s">
        <v>470</v>
      </c>
      <c r="G15" s="10"/>
    </row>
    <row r="16" customFormat="false" ht="15" hidden="false" customHeight="false" outlineLevel="0" collapsed="false">
      <c r="A16" s="10" t="s">
        <v>206</v>
      </c>
      <c r="B16" s="10" t="s">
        <v>495</v>
      </c>
      <c r="C16" s="10" t="s">
        <v>496</v>
      </c>
      <c r="D16" s="10" t="s">
        <v>494</v>
      </c>
      <c r="E16" s="10" t="s">
        <v>469</v>
      </c>
      <c r="F16" s="10" t="s">
        <v>470</v>
      </c>
      <c r="G16" s="10"/>
    </row>
    <row r="17" customFormat="false" ht="23.85" hidden="false" customHeight="false" outlineLevel="0" collapsed="false">
      <c r="A17" s="10" t="s">
        <v>110</v>
      </c>
      <c r="B17" s="10" t="s">
        <v>104</v>
      </c>
      <c r="C17" s="10" t="s">
        <v>106</v>
      </c>
      <c r="D17" s="10" t="s">
        <v>497</v>
      </c>
      <c r="E17" s="10" t="s">
        <v>498</v>
      </c>
      <c r="F17" s="10" t="s">
        <v>499</v>
      </c>
      <c r="G17" s="10"/>
    </row>
    <row r="18" customFormat="false" ht="15" hidden="false" customHeight="false" outlineLevel="0" collapsed="false">
      <c r="A18" s="10" t="s">
        <v>79</v>
      </c>
      <c r="B18" s="10" t="s">
        <v>500</v>
      </c>
      <c r="C18" s="10" t="s">
        <v>501</v>
      </c>
      <c r="D18" s="10" t="s">
        <v>502</v>
      </c>
      <c r="E18" s="10" t="s">
        <v>469</v>
      </c>
      <c r="F18" s="10" t="s">
        <v>470</v>
      </c>
      <c r="G18" s="10"/>
    </row>
    <row r="20" customFormat="false" ht="15" hidden="false" customHeight="false" outlineLevel="0" collapsed="false">
      <c r="A20" s="12" t="s">
        <v>503</v>
      </c>
    </row>
    <row r="21" customFormat="false" ht="15" hidden="false" customHeight="false" outlineLevel="0" collapsed="false">
      <c r="A21" s="6" t="s">
        <v>400</v>
      </c>
      <c r="B21" s="6" t="s">
        <v>504</v>
      </c>
      <c r="C21" s="6" t="s">
        <v>505</v>
      </c>
      <c r="D21" s="6"/>
      <c r="E21" s="6" t="s">
        <v>506</v>
      </c>
      <c r="F21" s="6" t="s">
        <v>470</v>
      </c>
      <c r="G21" s="6"/>
    </row>
    <row r="22" customFormat="false" ht="15" hidden="false" customHeight="false" outlineLevel="0" collapsed="false">
      <c r="A22" s="6" t="s">
        <v>507</v>
      </c>
      <c r="B22" s="6" t="s">
        <v>508</v>
      </c>
      <c r="C22" s="6" t="s">
        <v>509</v>
      </c>
      <c r="D22" s="6"/>
      <c r="E22" s="6" t="s">
        <v>506</v>
      </c>
      <c r="F22" s="6" t="s">
        <v>470</v>
      </c>
      <c r="G22" s="6"/>
    </row>
    <row r="23" customFormat="false" ht="15" hidden="false" customHeight="false" outlineLevel="0" collapsed="false">
      <c r="A23" s="6" t="s">
        <v>510</v>
      </c>
      <c r="B23" s="6" t="s">
        <v>511</v>
      </c>
      <c r="C23" s="6" t="s">
        <v>509</v>
      </c>
      <c r="D23" s="6"/>
      <c r="E23" s="6" t="s">
        <v>506</v>
      </c>
      <c r="F23" s="6" t="s">
        <v>470</v>
      </c>
      <c r="G23" s="6"/>
    </row>
    <row r="24" customFormat="false" ht="15" hidden="false" customHeight="false" outlineLevel="0" collapsed="false">
      <c r="A24" s="6" t="s">
        <v>512</v>
      </c>
      <c r="B24" s="6" t="s">
        <v>513</v>
      </c>
      <c r="C24" s="6" t="s">
        <v>514</v>
      </c>
      <c r="D24" s="6"/>
      <c r="E24" s="6" t="s">
        <v>515</v>
      </c>
      <c r="F24" s="6" t="s">
        <v>470</v>
      </c>
      <c r="G24" s="6"/>
    </row>
    <row r="25" customFormat="false" ht="15" hidden="false" customHeight="false" outlineLevel="0" collapsed="false">
      <c r="A25" s="6" t="s">
        <v>516</v>
      </c>
      <c r="B25" s="6" t="s">
        <v>517</v>
      </c>
      <c r="C25" s="6" t="s">
        <v>509</v>
      </c>
      <c r="D25" s="6"/>
      <c r="E25" s="6" t="s">
        <v>515</v>
      </c>
      <c r="F25" s="6" t="s">
        <v>470</v>
      </c>
      <c r="G25" s="6"/>
    </row>
    <row r="26" customFormat="false" ht="15" hidden="false" customHeight="false" outlineLevel="0" collapsed="false">
      <c r="A26" s="6" t="s">
        <v>518</v>
      </c>
      <c r="B26" s="6" t="s">
        <v>519</v>
      </c>
      <c r="C26" s="6" t="s">
        <v>520</v>
      </c>
      <c r="D26" s="6"/>
      <c r="E26" s="6" t="s">
        <v>515</v>
      </c>
      <c r="F26" s="6" t="s">
        <v>470</v>
      </c>
      <c r="G26" s="6"/>
    </row>
    <row r="27" customFormat="false" ht="15" hidden="false" customHeight="false" outlineLevel="0" collapsed="false">
      <c r="A27" s="6" t="s">
        <v>521</v>
      </c>
      <c r="B27" s="6" t="s">
        <v>522</v>
      </c>
      <c r="C27" s="6" t="s">
        <v>523</v>
      </c>
      <c r="D27" s="6"/>
      <c r="E27" s="6" t="s">
        <v>515</v>
      </c>
      <c r="F27" s="6" t="s">
        <v>470</v>
      </c>
      <c r="G27" s="6"/>
    </row>
    <row r="28" customFormat="false" ht="15" hidden="false" customHeight="false" outlineLevel="0" collapsed="false">
      <c r="A28" s="6" t="s">
        <v>524</v>
      </c>
      <c r="B28" s="6" t="s">
        <v>525</v>
      </c>
      <c r="C28" s="6" t="s">
        <v>514</v>
      </c>
      <c r="D28" s="6"/>
      <c r="E28" s="6" t="s">
        <v>515</v>
      </c>
      <c r="F28" s="6" t="s">
        <v>470</v>
      </c>
      <c r="G28" s="6"/>
    </row>
    <row r="29" customFormat="false" ht="15" hidden="false" customHeight="false" outlineLevel="0" collapsed="false">
      <c r="A29" s="6" t="s">
        <v>526</v>
      </c>
      <c r="B29" s="6" t="s">
        <v>527</v>
      </c>
      <c r="C29" s="6" t="s">
        <v>528</v>
      </c>
      <c r="D29" s="6"/>
      <c r="E29" s="6" t="s">
        <v>529</v>
      </c>
      <c r="F29" s="6" t="s">
        <v>470</v>
      </c>
      <c r="G29" s="6"/>
    </row>
    <row r="30" customFormat="false" ht="15" hidden="false" customHeight="false" outlineLevel="0" collapsed="false">
      <c r="A30" s="6" t="s">
        <v>530</v>
      </c>
      <c r="B30" s="6" t="s">
        <v>531</v>
      </c>
      <c r="C30" s="6" t="s">
        <v>532</v>
      </c>
      <c r="D30" s="6"/>
      <c r="E30" s="6" t="s">
        <v>515</v>
      </c>
      <c r="F30" s="6" t="s">
        <v>470</v>
      </c>
      <c r="G30" s="6"/>
    </row>
    <row r="31" customFormat="false" ht="15" hidden="false" customHeight="false" outlineLevel="0" collapsed="false">
      <c r="A31" s="6" t="s">
        <v>533</v>
      </c>
      <c r="B31" s="6" t="s">
        <v>534</v>
      </c>
      <c r="C31" s="6" t="s">
        <v>535</v>
      </c>
      <c r="D31" s="6"/>
      <c r="E31" s="6" t="s">
        <v>515</v>
      </c>
      <c r="F31" s="6" t="s">
        <v>470</v>
      </c>
      <c r="G31" s="6"/>
    </row>
    <row r="32" customFormat="false" ht="15" hidden="false" customHeight="false" outlineLevel="0" collapsed="false">
      <c r="A32" s="6" t="s">
        <v>536</v>
      </c>
      <c r="B32" s="6" t="s">
        <v>537</v>
      </c>
      <c r="C32" s="6" t="s">
        <v>538</v>
      </c>
      <c r="D32" s="6"/>
      <c r="E32" s="6" t="s">
        <v>515</v>
      </c>
      <c r="F32" s="6" t="s">
        <v>470</v>
      </c>
      <c r="G32" s="6"/>
    </row>
    <row r="33" customFormat="false" ht="15" hidden="false" customHeight="false" outlineLevel="0" collapsed="false">
      <c r="A33" s="6" t="s">
        <v>539</v>
      </c>
      <c r="B33" s="6" t="s">
        <v>540</v>
      </c>
      <c r="C33" s="6" t="s">
        <v>541</v>
      </c>
      <c r="D33" s="6"/>
      <c r="E33" s="6" t="s">
        <v>515</v>
      </c>
      <c r="F33" s="6" t="s">
        <v>470</v>
      </c>
      <c r="G33" s="6"/>
    </row>
    <row r="34" customFormat="false" ht="15" hidden="false" customHeight="false" outlineLevel="0" collapsed="false">
      <c r="A34" s="6" t="s">
        <v>542</v>
      </c>
      <c r="B34" s="6" t="s">
        <v>543</v>
      </c>
      <c r="C34" s="6" t="s">
        <v>544</v>
      </c>
      <c r="D34" s="6"/>
      <c r="E34" s="6" t="s">
        <v>515</v>
      </c>
      <c r="F34" s="6" t="s">
        <v>470</v>
      </c>
      <c r="G34" s="6"/>
    </row>
    <row r="35" customFormat="false" ht="15" hidden="false" customHeight="false" outlineLevel="0" collapsed="false">
      <c r="A35" s="6" t="s">
        <v>545</v>
      </c>
      <c r="B35" s="6" t="s">
        <v>546</v>
      </c>
      <c r="C35" s="6" t="s">
        <v>547</v>
      </c>
      <c r="D35" s="6"/>
      <c r="E35" s="6" t="s">
        <v>515</v>
      </c>
      <c r="F35" s="6" t="s">
        <v>470</v>
      </c>
      <c r="G35" s="6"/>
    </row>
    <row r="36" customFormat="false" ht="15" hidden="false" customHeight="false" outlineLevel="0" collapsed="false">
      <c r="A36" s="6" t="s">
        <v>548</v>
      </c>
      <c r="B36" s="6" t="s">
        <v>549</v>
      </c>
      <c r="C36" s="6" t="s">
        <v>550</v>
      </c>
      <c r="D36" s="6"/>
      <c r="E36" s="6" t="s">
        <v>515</v>
      </c>
      <c r="F36" s="6" t="s">
        <v>470</v>
      </c>
      <c r="G36" s="6"/>
    </row>
    <row r="37" customFormat="false" ht="15" hidden="false" customHeight="false" outlineLevel="0" collapsed="false">
      <c r="A37" s="6" t="s">
        <v>551</v>
      </c>
      <c r="B37" s="6" t="s">
        <v>552</v>
      </c>
      <c r="C37" s="6" t="s">
        <v>553</v>
      </c>
      <c r="D37" s="6"/>
      <c r="E37" s="6" t="s">
        <v>515</v>
      </c>
      <c r="F37" s="6" t="s">
        <v>470</v>
      </c>
      <c r="G37" s="6"/>
    </row>
    <row r="38" customFormat="false" ht="15" hidden="false" customHeight="false" outlineLevel="0" collapsed="false">
      <c r="A38" s="6" t="s">
        <v>554</v>
      </c>
      <c r="B38" s="6" t="s">
        <v>555</v>
      </c>
      <c r="C38" s="6" t="s">
        <v>556</v>
      </c>
      <c r="D38" s="6"/>
      <c r="E38" s="6" t="s">
        <v>515</v>
      </c>
      <c r="F38" s="6" t="s">
        <v>470</v>
      </c>
      <c r="G38" s="6"/>
    </row>
    <row r="39" customFormat="false" ht="15" hidden="false" customHeight="false" outlineLevel="0" collapsed="false">
      <c r="A39" s="6" t="s">
        <v>557</v>
      </c>
      <c r="B39" s="6" t="s">
        <v>558</v>
      </c>
      <c r="C39" s="6" t="s">
        <v>559</v>
      </c>
      <c r="D39" s="6"/>
      <c r="E39" s="6" t="s">
        <v>515</v>
      </c>
      <c r="F39" s="6" t="s">
        <v>470</v>
      </c>
      <c r="G39" s="6"/>
    </row>
    <row r="40" customFormat="false" ht="15" hidden="false" customHeight="false" outlineLevel="0" collapsed="false">
      <c r="A40" s="6" t="s">
        <v>560</v>
      </c>
      <c r="B40" s="6" t="s">
        <v>561</v>
      </c>
      <c r="C40" s="6" t="s">
        <v>562</v>
      </c>
      <c r="D40" s="6"/>
      <c r="E40" s="6" t="s">
        <v>515</v>
      </c>
      <c r="F40" s="6" t="s">
        <v>470</v>
      </c>
      <c r="G40" s="6"/>
    </row>
    <row r="41" customFormat="false" ht="15" hidden="false" customHeight="false" outlineLevel="0" collapsed="false">
      <c r="A41" s="6" t="s">
        <v>563</v>
      </c>
      <c r="B41" s="6" t="s">
        <v>564</v>
      </c>
      <c r="C41" s="6" t="s">
        <v>565</v>
      </c>
      <c r="D41" s="6"/>
      <c r="E41" s="6" t="s">
        <v>515</v>
      </c>
      <c r="F41" s="6" t="s">
        <v>470</v>
      </c>
      <c r="G41" s="6"/>
    </row>
    <row r="42" customFormat="false" ht="15" hidden="false" customHeight="false" outlineLevel="0" collapsed="false">
      <c r="A42" s="6" t="s">
        <v>566</v>
      </c>
      <c r="B42" s="6" t="s">
        <v>567</v>
      </c>
      <c r="C42" s="6" t="s">
        <v>568</v>
      </c>
      <c r="D42" s="6"/>
      <c r="E42" s="6" t="s">
        <v>515</v>
      </c>
      <c r="F42" s="6" t="s">
        <v>470</v>
      </c>
      <c r="G42" s="6"/>
    </row>
    <row r="43" customFormat="false" ht="15" hidden="false" customHeight="false" outlineLevel="0" collapsed="false">
      <c r="A43" s="6" t="s">
        <v>569</v>
      </c>
      <c r="B43" s="6" t="s">
        <v>570</v>
      </c>
      <c r="C43" s="6" t="s">
        <v>568</v>
      </c>
      <c r="D43" s="6"/>
      <c r="E43" s="6" t="s">
        <v>515</v>
      </c>
      <c r="F43" s="6" t="s">
        <v>470</v>
      </c>
      <c r="G43" s="6"/>
    </row>
    <row r="44" customFormat="false" ht="15" hidden="false" customHeight="false" outlineLevel="0" collapsed="false">
      <c r="A44" s="6" t="s">
        <v>571</v>
      </c>
      <c r="B44" s="6" t="s">
        <v>572</v>
      </c>
      <c r="C44" s="6" t="s">
        <v>573</v>
      </c>
      <c r="D44" s="6"/>
      <c r="E44" s="6" t="s">
        <v>515</v>
      </c>
      <c r="F44" s="6" t="s">
        <v>470</v>
      </c>
      <c r="G44" s="6"/>
    </row>
    <row r="45" customFormat="false" ht="15" hidden="false" customHeight="false" outlineLevel="0" collapsed="false">
      <c r="A45" s="6" t="s">
        <v>574</v>
      </c>
      <c r="B45" s="6" t="s">
        <v>575</v>
      </c>
      <c r="C45" s="6" t="s">
        <v>576</v>
      </c>
      <c r="D45" s="6"/>
      <c r="E45" s="6" t="s">
        <v>515</v>
      </c>
      <c r="F45" s="6" t="s">
        <v>470</v>
      </c>
      <c r="G45" s="6"/>
    </row>
    <row r="46" customFormat="false" ht="15" hidden="false" customHeight="false" outlineLevel="0" collapsed="false">
      <c r="A46" s="6" t="s">
        <v>577</v>
      </c>
      <c r="B46" s="6" t="s">
        <v>578</v>
      </c>
      <c r="C46" s="6" t="s">
        <v>579</v>
      </c>
      <c r="D46" s="6"/>
      <c r="E46" s="6" t="s">
        <v>515</v>
      </c>
      <c r="F46" s="6" t="s">
        <v>470</v>
      </c>
      <c r="G46" s="6"/>
    </row>
    <row r="48" customFormat="false" ht="15" hidden="false" customHeight="false" outlineLevel="0" collapsed="false">
      <c r="A48" s="12" t="s">
        <v>580</v>
      </c>
    </row>
    <row r="49" customFormat="false" ht="15" hidden="false" customHeight="false" outlineLevel="0" collapsed="false">
      <c r="A49" s="6" t="s">
        <v>581</v>
      </c>
      <c r="B49" s="6" t="s">
        <v>582</v>
      </c>
      <c r="C49" s="6" t="s">
        <v>583</v>
      </c>
      <c r="D49" s="6" t="s">
        <v>584</v>
      </c>
      <c r="E49" s="6" t="s">
        <v>585</v>
      </c>
      <c r="F49" s="6" t="s">
        <v>586</v>
      </c>
      <c r="G49" s="6" t="s">
        <v>587</v>
      </c>
    </row>
    <row r="50" customFormat="false" ht="15" hidden="false" customHeight="false" outlineLevel="0" collapsed="false">
      <c r="A50" s="6" t="s">
        <v>581</v>
      </c>
      <c r="B50" s="6" t="s">
        <v>588</v>
      </c>
      <c r="C50" s="6" t="s">
        <v>589</v>
      </c>
      <c r="D50" s="6" t="s">
        <v>590</v>
      </c>
      <c r="E50" s="6" t="s">
        <v>585</v>
      </c>
      <c r="F50" s="6" t="s">
        <v>586</v>
      </c>
      <c r="G50" s="6" t="s">
        <v>587</v>
      </c>
    </row>
    <row r="51" customFormat="false" ht="15" hidden="false" customHeight="false" outlineLevel="0" collapsed="false">
      <c r="A51" s="6" t="s">
        <v>581</v>
      </c>
      <c r="B51" s="6" t="s">
        <v>591</v>
      </c>
      <c r="C51" s="6" t="s">
        <v>592</v>
      </c>
      <c r="D51" s="6" t="s">
        <v>593</v>
      </c>
      <c r="E51" s="6" t="s">
        <v>585</v>
      </c>
      <c r="F51" s="6" t="s">
        <v>586</v>
      </c>
      <c r="G51" s="6" t="s">
        <v>587</v>
      </c>
    </row>
    <row r="52" customFormat="false" ht="15" hidden="false" customHeight="false" outlineLevel="0" collapsed="false">
      <c r="A52" s="6" t="s">
        <v>581</v>
      </c>
      <c r="B52" s="6" t="s">
        <v>594</v>
      </c>
      <c r="C52" s="6" t="s">
        <v>595</v>
      </c>
      <c r="D52" s="6" t="s">
        <v>596</v>
      </c>
      <c r="E52" s="6" t="s">
        <v>585</v>
      </c>
      <c r="F52" s="6" t="s">
        <v>586</v>
      </c>
      <c r="G52" s="6" t="s">
        <v>587</v>
      </c>
    </row>
    <row r="53" customFormat="false" ht="15" hidden="false" customHeight="false" outlineLevel="0" collapsed="false">
      <c r="A53" s="6" t="s">
        <v>581</v>
      </c>
      <c r="B53" s="6" t="s">
        <v>597</v>
      </c>
      <c r="C53" s="6" t="s">
        <v>598</v>
      </c>
      <c r="D53" s="6" t="s">
        <v>599</v>
      </c>
      <c r="E53" s="6" t="s">
        <v>585</v>
      </c>
      <c r="F53" s="6" t="s">
        <v>586</v>
      </c>
      <c r="G53" s="6" t="s">
        <v>587</v>
      </c>
    </row>
    <row r="54" customFormat="false" ht="15" hidden="false" customHeight="false" outlineLevel="0" collapsed="false">
      <c r="A54" s="6" t="s">
        <v>581</v>
      </c>
      <c r="B54" s="6" t="s">
        <v>600</v>
      </c>
      <c r="C54" s="6" t="s">
        <v>301</v>
      </c>
      <c r="D54" s="6" t="s">
        <v>601</v>
      </c>
      <c r="E54" s="6" t="s">
        <v>585</v>
      </c>
      <c r="F54" s="6" t="s">
        <v>586</v>
      </c>
      <c r="G54" s="6" t="s">
        <v>587</v>
      </c>
    </row>
    <row r="56" customFormat="false" ht="15" hidden="false" customHeight="false" outlineLevel="0" collapsed="false">
      <c r="A56" s="7" t="s">
        <v>602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603</v>
      </c>
      <c r="B1" s="8" t="s">
        <v>43</v>
      </c>
      <c r="C1" s="8" t="s">
        <v>44</v>
      </c>
      <c r="D1" s="8" t="s">
        <v>604</v>
      </c>
      <c r="E1" s="8" t="s">
        <v>605</v>
      </c>
      <c r="F1" s="8" t="s">
        <v>606</v>
      </c>
      <c r="G1" s="8" t="s">
        <v>607</v>
      </c>
      <c r="H1" s="8" t="s">
        <v>608</v>
      </c>
    </row>
    <row r="2" customFormat="false" ht="15" hidden="false" customHeight="false" outlineLevel="0" collapsed="false">
      <c r="A2" s="14" t="s">
        <v>609</v>
      </c>
      <c r="B2" s="14" t="s">
        <v>610</v>
      </c>
      <c r="C2" s="14" t="s">
        <v>20</v>
      </c>
      <c r="D2" s="14" t="n">
        <v>1</v>
      </c>
      <c r="E2" s="14" t="n">
        <v>0</v>
      </c>
      <c r="F2" s="15" t="s">
        <v>611</v>
      </c>
      <c r="G2" s="14"/>
      <c r="H2" s="14" t="s">
        <v>612</v>
      </c>
    </row>
    <row r="3" customFormat="false" ht="15" hidden="false" customHeight="false" outlineLevel="0" collapsed="false">
      <c r="A3" s="14" t="s">
        <v>613</v>
      </c>
      <c r="B3" s="14" t="s">
        <v>614</v>
      </c>
      <c r="C3" s="14" t="s">
        <v>20</v>
      </c>
      <c r="D3" s="14" t="n">
        <v>3</v>
      </c>
      <c r="E3" s="14" t="n">
        <v>0</v>
      </c>
      <c r="F3" s="14" t="s">
        <v>615</v>
      </c>
      <c r="G3" s="14"/>
      <c r="H3" s="14" t="s">
        <v>612</v>
      </c>
    </row>
    <row r="4" customFormat="false" ht="15" hidden="false" customHeight="false" outlineLevel="0" collapsed="false">
      <c r="A4" s="14" t="s">
        <v>616</v>
      </c>
      <c r="B4" s="14" t="s">
        <v>617</v>
      </c>
      <c r="C4" s="14" t="s">
        <v>20</v>
      </c>
      <c r="D4" s="14" t="n">
        <v>1</v>
      </c>
      <c r="E4" s="14" t="n">
        <v>0</v>
      </c>
      <c r="F4" s="15" t="s">
        <v>611</v>
      </c>
      <c r="G4" s="14"/>
      <c r="H4" s="14" t="s">
        <v>612</v>
      </c>
    </row>
    <row r="5" customFormat="false" ht="15" hidden="false" customHeight="false" outlineLevel="0" collapsed="false">
      <c r="A5" s="14" t="s">
        <v>618</v>
      </c>
      <c r="B5" s="14" t="s">
        <v>619</v>
      </c>
      <c r="C5" s="14" t="s">
        <v>20</v>
      </c>
      <c r="D5" s="14" t="n">
        <v>6</v>
      </c>
      <c r="E5" s="14" t="n">
        <v>1</v>
      </c>
      <c r="F5" s="14" t="s">
        <v>620</v>
      </c>
      <c r="G5" s="14"/>
      <c r="H5" s="14" t="s">
        <v>612</v>
      </c>
    </row>
    <row r="6" customFormat="false" ht="15" hidden="false" customHeight="false" outlineLevel="0" collapsed="false">
      <c r="A6" s="14" t="s">
        <v>621</v>
      </c>
      <c r="B6" s="14" t="s">
        <v>622</v>
      </c>
      <c r="C6" s="14" t="s">
        <v>20</v>
      </c>
      <c r="D6" s="14" t="n">
        <v>2</v>
      </c>
      <c r="E6" s="14" t="n">
        <v>0</v>
      </c>
      <c r="F6" s="14" t="s">
        <v>615</v>
      </c>
      <c r="G6" s="14"/>
      <c r="H6" s="14" t="s">
        <v>612</v>
      </c>
    </row>
    <row r="7" customFormat="false" ht="15" hidden="false" customHeight="false" outlineLevel="0" collapsed="false">
      <c r="A7" s="14" t="s">
        <v>623</v>
      </c>
      <c r="B7" s="14" t="s">
        <v>624</v>
      </c>
      <c r="C7" s="14" t="s">
        <v>20</v>
      </c>
      <c r="D7" s="14" t="n">
        <v>2</v>
      </c>
      <c r="E7" s="14" t="n">
        <v>0</v>
      </c>
      <c r="F7" s="14" t="s">
        <v>615</v>
      </c>
      <c r="G7" s="14"/>
      <c r="H7" s="14" t="s">
        <v>612</v>
      </c>
    </row>
    <row r="8" customFormat="false" ht="15" hidden="false" customHeight="false" outlineLevel="0" collapsed="false">
      <c r="A8" s="14" t="s">
        <v>625</v>
      </c>
      <c r="B8" s="14" t="s">
        <v>626</v>
      </c>
      <c r="C8" s="14" t="s">
        <v>20</v>
      </c>
      <c r="D8" s="14" t="n">
        <v>0</v>
      </c>
      <c r="E8" s="14" t="n">
        <v>0</v>
      </c>
      <c r="F8" s="15" t="s">
        <v>611</v>
      </c>
      <c r="G8" s="14"/>
      <c r="H8" s="14" t="s">
        <v>612</v>
      </c>
    </row>
    <row r="9" customFormat="false" ht="15" hidden="false" customHeight="false" outlineLevel="0" collapsed="false">
      <c r="A9" s="14" t="s">
        <v>627</v>
      </c>
      <c r="B9" s="14" t="s">
        <v>628</v>
      </c>
      <c r="C9" s="14" t="s">
        <v>16</v>
      </c>
      <c r="D9" s="14" t="n">
        <v>3</v>
      </c>
      <c r="E9" s="14" t="n">
        <v>1</v>
      </c>
      <c r="F9" s="14" t="s">
        <v>615</v>
      </c>
      <c r="G9" s="14"/>
      <c r="H9" s="14" t="s">
        <v>612</v>
      </c>
    </row>
    <row r="10" customFormat="false" ht="15" hidden="false" customHeight="false" outlineLevel="0" collapsed="false">
      <c r="A10" s="14" t="s">
        <v>143</v>
      </c>
      <c r="B10" s="14" t="s">
        <v>629</v>
      </c>
      <c r="C10" s="14" t="s">
        <v>16</v>
      </c>
      <c r="D10" s="14" t="n">
        <v>1</v>
      </c>
      <c r="E10" s="14" t="n">
        <v>0</v>
      </c>
      <c r="F10" s="15" t="s">
        <v>611</v>
      </c>
      <c r="G10" s="14"/>
      <c r="H10" s="14" t="s">
        <v>612</v>
      </c>
    </row>
    <row r="11" customFormat="false" ht="15" hidden="false" customHeight="false" outlineLevel="0" collapsed="false">
      <c r="A11" s="14" t="s">
        <v>630</v>
      </c>
      <c r="B11" s="14" t="s">
        <v>631</v>
      </c>
      <c r="C11" s="14" t="s">
        <v>16</v>
      </c>
      <c r="D11" s="14" t="n">
        <v>2</v>
      </c>
      <c r="E11" s="14" t="n">
        <v>2</v>
      </c>
      <c r="F11" s="14" t="s">
        <v>615</v>
      </c>
      <c r="G11" s="14"/>
      <c r="H11" s="14" t="s">
        <v>612</v>
      </c>
    </row>
    <row r="12" customFormat="false" ht="15" hidden="false" customHeight="false" outlineLevel="0" collapsed="false">
      <c r="A12" s="14" t="s">
        <v>632</v>
      </c>
      <c r="B12" s="14" t="s">
        <v>633</v>
      </c>
      <c r="C12" s="14" t="s">
        <v>16</v>
      </c>
      <c r="D12" s="14" t="n">
        <v>4</v>
      </c>
      <c r="E12" s="14" t="n">
        <v>0</v>
      </c>
      <c r="F12" s="14" t="s">
        <v>620</v>
      </c>
      <c r="G12" s="14"/>
      <c r="H12" s="14" t="s">
        <v>612</v>
      </c>
    </row>
    <row r="13" customFormat="false" ht="15" hidden="false" customHeight="false" outlineLevel="0" collapsed="false">
      <c r="A13" s="14" t="s">
        <v>634</v>
      </c>
      <c r="B13" s="14" t="s">
        <v>635</v>
      </c>
      <c r="C13" s="14" t="s">
        <v>16</v>
      </c>
      <c r="D13" s="14" t="n">
        <v>2</v>
      </c>
      <c r="E13" s="14" t="n">
        <v>2</v>
      </c>
      <c r="F13" s="14" t="s">
        <v>615</v>
      </c>
      <c r="G13" s="14"/>
      <c r="H13" s="14" t="s">
        <v>612</v>
      </c>
    </row>
    <row r="14" customFormat="false" ht="15" hidden="false" customHeight="false" outlineLevel="0" collapsed="false">
      <c r="A14" s="14" t="s">
        <v>636</v>
      </c>
      <c r="B14" s="14" t="s">
        <v>637</v>
      </c>
      <c r="C14" s="14" t="s">
        <v>16</v>
      </c>
      <c r="D14" s="14" t="n">
        <v>2</v>
      </c>
      <c r="E14" s="14" t="n">
        <v>0</v>
      </c>
      <c r="F14" s="14" t="s">
        <v>615</v>
      </c>
      <c r="G14" s="14"/>
      <c r="H14" s="14" t="s">
        <v>612</v>
      </c>
    </row>
    <row r="15" customFormat="false" ht="15" hidden="false" customHeight="false" outlineLevel="0" collapsed="false">
      <c r="A15" s="14" t="s">
        <v>638</v>
      </c>
      <c r="B15" s="14" t="s">
        <v>639</v>
      </c>
      <c r="C15" s="14" t="s">
        <v>16</v>
      </c>
      <c r="D15" s="14" t="n">
        <v>2</v>
      </c>
      <c r="E15" s="14" t="n">
        <v>2</v>
      </c>
      <c r="F15" s="14" t="s">
        <v>615</v>
      </c>
      <c r="G15" s="14"/>
      <c r="H15" s="14" t="s">
        <v>612</v>
      </c>
    </row>
    <row r="16" customFormat="false" ht="15" hidden="false" customHeight="false" outlineLevel="0" collapsed="false">
      <c r="A16" s="14" t="s">
        <v>640</v>
      </c>
      <c r="B16" s="14" t="s">
        <v>641</v>
      </c>
      <c r="C16" s="14" t="s">
        <v>17</v>
      </c>
      <c r="D16" s="14" t="n">
        <v>6</v>
      </c>
      <c r="E16" s="14" t="n">
        <v>0</v>
      </c>
      <c r="F16" s="14" t="s">
        <v>620</v>
      </c>
      <c r="G16" s="14"/>
      <c r="H16" s="14" t="s">
        <v>612</v>
      </c>
    </row>
    <row r="17" customFormat="false" ht="15" hidden="false" customHeight="false" outlineLevel="0" collapsed="false">
      <c r="A17" s="14" t="s">
        <v>642</v>
      </c>
      <c r="B17" s="14" t="s">
        <v>643</v>
      </c>
      <c r="C17" s="14" t="s">
        <v>17</v>
      </c>
      <c r="D17" s="14" t="n">
        <v>6</v>
      </c>
      <c r="E17" s="14" t="n">
        <v>0</v>
      </c>
      <c r="F17" s="14" t="s">
        <v>620</v>
      </c>
      <c r="G17" s="14"/>
      <c r="H17" s="14" t="s">
        <v>612</v>
      </c>
    </row>
    <row r="18" customFormat="false" ht="15" hidden="false" customHeight="false" outlineLevel="0" collapsed="false">
      <c r="A18" s="14" t="s">
        <v>644</v>
      </c>
      <c r="B18" s="14" t="s">
        <v>645</v>
      </c>
      <c r="C18" s="14" t="s">
        <v>17</v>
      </c>
      <c r="D18" s="14" t="n">
        <v>8</v>
      </c>
      <c r="E18" s="14" t="n">
        <v>0</v>
      </c>
      <c r="F18" s="14" t="s">
        <v>620</v>
      </c>
      <c r="G18" s="14"/>
      <c r="H18" s="14" t="s">
        <v>612</v>
      </c>
    </row>
    <row r="19" customFormat="false" ht="15" hidden="false" customHeight="false" outlineLevel="0" collapsed="false">
      <c r="A19" s="14" t="s">
        <v>646</v>
      </c>
      <c r="B19" s="14" t="s">
        <v>647</v>
      </c>
      <c r="C19" s="14" t="s">
        <v>15</v>
      </c>
      <c r="D19" s="14" t="n">
        <v>6</v>
      </c>
      <c r="E19" s="14" t="n">
        <v>1</v>
      </c>
      <c r="F19" s="14" t="s">
        <v>620</v>
      </c>
      <c r="G19" s="14"/>
      <c r="H19" s="14" t="s">
        <v>612</v>
      </c>
    </row>
    <row r="20" customFormat="false" ht="15" hidden="false" customHeight="false" outlineLevel="0" collapsed="false">
      <c r="A20" s="14" t="s">
        <v>648</v>
      </c>
      <c r="B20" s="14" t="s">
        <v>649</v>
      </c>
      <c r="C20" s="14" t="s">
        <v>15</v>
      </c>
      <c r="D20" s="14" t="n">
        <v>4</v>
      </c>
      <c r="E20" s="14" t="n">
        <v>1</v>
      </c>
      <c r="F20" s="14" t="s">
        <v>620</v>
      </c>
      <c r="G20" s="14"/>
      <c r="H20" s="14" t="s">
        <v>612</v>
      </c>
    </row>
    <row r="21" customFormat="false" ht="15" hidden="false" customHeight="false" outlineLevel="0" collapsed="false">
      <c r="A21" s="14" t="s">
        <v>650</v>
      </c>
      <c r="B21" s="14" t="s">
        <v>651</v>
      </c>
      <c r="C21" s="14" t="s">
        <v>15</v>
      </c>
      <c r="D21" s="14" t="n">
        <v>4</v>
      </c>
      <c r="E21" s="14" t="n">
        <v>0</v>
      </c>
      <c r="F21" s="14" t="s">
        <v>620</v>
      </c>
      <c r="G21" s="14"/>
      <c r="H21" s="14" t="s">
        <v>612</v>
      </c>
    </row>
    <row r="22" customFormat="false" ht="15" hidden="false" customHeight="false" outlineLevel="0" collapsed="false">
      <c r="A22" s="14" t="s">
        <v>652</v>
      </c>
      <c r="B22" s="14" t="s">
        <v>653</v>
      </c>
      <c r="C22" s="14" t="s">
        <v>15</v>
      </c>
      <c r="D22" s="14" t="n">
        <v>2</v>
      </c>
      <c r="E22" s="14" t="n">
        <v>1</v>
      </c>
      <c r="F22" s="14" t="s">
        <v>615</v>
      </c>
      <c r="G22" s="14"/>
      <c r="H22" s="14" t="s">
        <v>612</v>
      </c>
    </row>
    <row r="23" customFormat="false" ht="15" hidden="false" customHeight="false" outlineLevel="0" collapsed="false">
      <c r="A23" s="14" t="s">
        <v>654</v>
      </c>
      <c r="B23" s="14" t="s">
        <v>655</v>
      </c>
      <c r="C23" s="14" t="s">
        <v>15</v>
      </c>
      <c r="D23" s="14" t="n">
        <v>3</v>
      </c>
      <c r="E23" s="14" t="n">
        <v>1</v>
      </c>
      <c r="F23" s="14" t="s">
        <v>615</v>
      </c>
      <c r="G23" s="14"/>
      <c r="H23" s="14" t="s">
        <v>612</v>
      </c>
    </row>
    <row r="24" customFormat="false" ht="15" hidden="false" customHeight="false" outlineLevel="0" collapsed="false">
      <c r="A24" s="14" t="s">
        <v>656</v>
      </c>
      <c r="B24" s="14" t="s">
        <v>657</v>
      </c>
      <c r="C24" s="14" t="s">
        <v>15</v>
      </c>
      <c r="D24" s="14" t="n">
        <v>3</v>
      </c>
      <c r="E24" s="14" t="n">
        <v>1</v>
      </c>
      <c r="F24" s="14" t="s">
        <v>615</v>
      </c>
      <c r="G24" s="14"/>
      <c r="H24" s="14" t="s">
        <v>612</v>
      </c>
    </row>
    <row r="25" customFormat="false" ht="15" hidden="false" customHeight="false" outlineLevel="0" collapsed="false">
      <c r="A25" s="14" t="s">
        <v>658</v>
      </c>
      <c r="B25" s="14" t="s">
        <v>659</v>
      </c>
      <c r="C25" s="14" t="s">
        <v>18</v>
      </c>
      <c r="D25" s="14" t="n">
        <v>7</v>
      </c>
      <c r="E25" s="14" t="n">
        <v>1</v>
      </c>
      <c r="F25" s="14" t="s">
        <v>620</v>
      </c>
      <c r="G25" s="14"/>
      <c r="H25" s="14" t="s">
        <v>612</v>
      </c>
    </row>
    <row r="26" customFormat="false" ht="15" hidden="false" customHeight="false" outlineLevel="0" collapsed="false">
      <c r="A26" s="14" t="s">
        <v>660</v>
      </c>
      <c r="B26" s="14" t="s">
        <v>661</v>
      </c>
      <c r="C26" s="14" t="s">
        <v>18</v>
      </c>
      <c r="D26" s="14" t="n">
        <v>4</v>
      </c>
      <c r="E26" s="14" t="n">
        <v>1</v>
      </c>
      <c r="F26" s="14" t="s">
        <v>620</v>
      </c>
      <c r="G26" s="14"/>
      <c r="H26" s="14" t="s">
        <v>612</v>
      </c>
    </row>
    <row r="27" customFormat="false" ht="15" hidden="false" customHeight="false" outlineLevel="0" collapsed="false">
      <c r="A27" s="14" t="s">
        <v>301</v>
      </c>
      <c r="B27" s="14" t="s">
        <v>662</v>
      </c>
      <c r="C27" s="14" t="s">
        <v>18</v>
      </c>
      <c r="D27" s="14" t="n">
        <v>2</v>
      </c>
      <c r="E27" s="14" t="n">
        <v>0</v>
      </c>
      <c r="F27" s="14" t="s">
        <v>615</v>
      </c>
      <c r="G27" s="14"/>
      <c r="H27" s="14" t="s">
        <v>612</v>
      </c>
    </row>
    <row r="28" customFormat="false" ht="15" hidden="false" customHeight="false" outlineLevel="0" collapsed="false">
      <c r="A28" s="14" t="s">
        <v>663</v>
      </c>
      <c r="B28" s="14" t="s">
        <v>664</v>
      </c>
      <c r="C28" s="14" t="s">
        <v>18</v>
      </c>
      <c r="D28" s="14" t="n">
        <v>6</v>
      </c>
      <c r="E28" s="14" t="n">
        <v>0</v>
      </c>
      <c r="F28" s="14" t="s">
        <v>620</v>
      </c>
      <c r="G28" s="14"/>
      <c r="H28" s="14" t="s">
        <v>612</v>
      </c>
    </row>
    <row r="29" customFormat="false" ht="15" hidden="false" customHeight="false" outlineLevel="0" collapsed="false">
      <c r="A29" s="14" t="s">
        <v>665</v>
      </c>
      <c r="B29" s="14" t="s">
        <v>666</v>
      </c>
      <c r="C29" s="14" t="s">
        <v>19</v>
      </c>
      <c r="D29" s="14" t="n">
        <v>1</v>
      </c>
      <c r="E29" s="14" t="n">
        <v>0</v>
      </c>
      <c r="F29" s="15" t="s">
        <v>611</v>
      </c>
      <c r="G29" s="14"/>
      <c r="H29" s="14" t="s">
        <v>612</v>
      </c>
    </row>
    <row r="30" customFormat="false" ht="15" hidden="false" customHeight="false" outlineLevel="0" collapsed="false">
      <c r="A30" s="14" t="s">
        <v>667</v>
      </c>
      <c r="B30" s="14" t="s">
        <v>668</v>
      </c>
      <c r="C30" s="14" t="s">
        <v>19</v>
      </c>
      <c r="D30" s="14" t="n">
        <v>5</v>
      </c>
      <c r="E30" s="14" t="n">
        <v>0</v>
      </c>
      <c r="F30" s="14" t="s">
        <v>620</v>
      </c>
      <c r="G30" s="14"/>
      <c r="H30" s="14" t="s">
        <v>612</v>
      </c>
    </row>
    <row r="31" customFormat="false" ht="15" hidden="false" customHeight="false" outlineLevel="0" collapsed="false">
      <c r="A31" s="14" t="s">
        <v>330</v>
      </c>
      <c r="B31" s="14" t="s">
        <v>669</v>
      </c>
      <c r="C31" s="14" t="s">
        <v>19</v>
      </c>
      <c r="D31" s="14" t="n">
        <v>8</v>
      </c>
      <c r="E31" s="14" t="n">
        <v>0</v>
      </c>
      <c r="F31" s="14" t="s">
        <v>620</v>
      </c>
      <c r="G31" s="14"/>
      <c r="H31" s="14" t="s">
        <v>612</v>
      </c>
    </row>
    <row r="32" customFormat="false" ht="15" hidden="false" customHeight="false" outlineLevel="0" collapsed="false">
      <c r="A32" s="14" t="s">
        <v>670</v>
      </c>
      <c r="B32" s="14" t="s">
        <v>671</v>
      </c>
      <c r="C32" s="14" t="s">
        <v>19</v>
      </c>
      <c r="D32" s="14" t="n">
        <v>2</v>
      </c>
      <c r="E32" s="14" t="n">
        <v>0</v>
      </c>
      <c r="F32" s="14" t="s">
        <v>615</v>
      </c>
      <c r="G32" s="14"/>
      <c r="H32" s="14" t="s">
        <v>612</v>
      </c>
    </row>
    <row r="33" customFormat="false" ht="15" hidden="false" customHeight="false" outlineLevel="0" collapsed="false">
      <c r="A33" s="4" t="s">
        <v>672</v>
      </c>
      <c r="B33" s="4"/>
      <c r="C33" s="4"/>
      <c r="D33" s="4" t="n">
        <f aca="false">SUM(D2:D32)</f>
        <v>108</v>
      </c>
      <c r="E33" s="4" t="n">
        <f aca="false">SUM(E2:E32)</f>
        <v>15</v>
      </c>
      <c r="F33" s="4"/>
      <c r="G33" s="4"/>
      <c r="H33" s="4"/>
    </row>
    <row r="35" customFormat="false" ht="15" hidden="false" customHeight="false" outlineLevel="0" collapsed="false">
      <c r="A35" s="7" t="s">
        <v>673</v>
      </c>
    </row>
  </sheetData>
  <autoFilter ref="A1:H3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2026-10-23T10:28:28Z</dcterms:created>
  <dc:creator>openpyxl</dc:creator>
  <dc:description/>
  <dc:language>en-US</dc:language>
  <cp:lastModifiedBy/>
  <dcterms:modified xsi:type="dcterms:W3CDTF">2026-10-23T10:28:28Z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