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Craft register" sheetId="2" state="visible" r:id="rId4"/>
    <sheet name="GI register" sheetId="3" state="visible" r:id="rId5"/>
    <sheet name="Districts" sheetId="4" state="visible" r:id="rId6"/>
  </sheets>
  <definedNames>
    <definedName function="false" hidden="true" localSheetId="1" name="_xlnm._FilterDatabase" vbProcedure="false">'Craft register'!$A$1:$M$44</definedName>
    <definedName function="false" hidden="true" localSheetId="3" name="_xlnm._FilterDatabase" vbProcedure="false">Districts!$A$1:$H$15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<sst xmlns="http://schemas.openxmlformats.org/spreadsheetml/2006/main" count="860" uniqueCount="501">
  <si>
    <t xml:space="preserve">Tisser Artisans Trust — Kerala craft register, first edition</t>
  </si>
  <si>
    <t xml:space="preserve">Companion database to 'Kerala: A Journey Through Crafts'  ·  craft mapping initiative</t>
  </si>
  <si>
    <t xml:space="preserve">How to use this workbook</t>
  </si>
  <si>
    <t xml:space="preserve">Craft register</t>
  </si>
  <si>
    <t xml:space="preserve">The master list. Add a new craft as a new row at the bottom, in the same format as the greyed example. Region, family, vitality and field-check are drop-downs.</t>
  </si>
  <si>
    <t xml:space="preserve">GI register</t>
  </si>
  <si>
    <t xml:space="preserve">Registered geographical indications, other classes, and significant crafts with no protection. Replace when the registry updates.</t>
  </si>
  <si>
    <t xml:space="preserve">Districts</t>
  </si>
  <si>
    <t xml:space="preserve">One row per district, with entry counts and survey priority. Use the 'Assigned to' and 'Survey status' columns to run the next field round.</t>
  </si>
  <si>
    <t xml:space="preserve">Counts</t>
  </si>
  <si>
    <t xml:space="preserve">Live counts by region, family and vitality. These read from the Craft register, so they update as you add rows.</t>
  </si>
  <si>
    <t xml:space="preserve">Craft entries recorded</t>
  </si>
  <si>
    <t xml:space="preserve">Entries awaiting field check</t>
  </si>
  <si>
    <t xml:space="preserve">Entries with a registered GI</t>
  </si>
  <si>
    <t xml:space="preserve">By region</t>
  </si>
  <si>
    <t xml:space="preserve">North Malabar</t>
  </si>
  <si>
    <t xml:space="preserve">The Malabar Coast</t>
  </si>
  <si>
    <t xml:space="preserve">The Bronze Belt</t>
  </si>
  <si>
    <t xml:space="preserve">The Backwaters</t>
  </si>
  <si>
    <t xml:space="preserve">The High Range</t>
  </si>
  <si>
    <t xml:space="preserve">South Travancore</t>
  </si>
  <si>
    <t xml:space="preserve">By vitality</t>
  </si>
  <si>
    <t xml:space="preserve">Thriving</t>
  </si>
  <si>
    <t xml:space="preserve">Holding</t>
  </si>
  <si>
    <t xml:space="preserve">At risk</t>
  </si>
  <si>
    <t xml:space="preserve">Critical</t>
  </si>
  <si>
    <t xml:space="preserve">By material family</t>
  </si>
  <si>
    <t xml:space="preserve">On the loom</t>
  </si>
  <si>
    <t xml:space="preserve">With the needle</t>
  </si>
  <si>
    <t xml:space="preserve">In metal</t>
  </si>
  <si>
    <t xml:space="preserve">In wood</t>
  </si>
  <si>
    <t xml:space="preserve">In clay</t>
  </si>
  <si>
    <t xml:space="preserve">In fibre</t>
  </si>
  <si>
    <t xml:space="preserve">In print</t>
  </si>
  <si>
    <t xml:space="preserve">In pigment</t>
  </si>
  <si>
    <t xml:space="preserve">In leather</t>
  </si>
  <si>
    <t xml:space="preserve">In paper</t>
  </si>
  <si>
    <t xml:space="preserve">In sound</t>
  </si>
  <si>
    <t xml:space="preserve">In stone</t>
  </si>
  <si>
    <t xml:space="preserve">In glass</t>
  </si>
  <si>
    <t xml:space="preserve">Sources: GI Registry Chennai and published state registration lists; state ODOP, handloom and handicraft cluster documentation; published cluster reporting and survey material.</t>
  </si>
  <si>
    <t xml:space="preserve">ID</t>
  </si>
  <si>
    <t xml:space="preserve">Craft name</t>
  </si>
  <si>
    <t xml:space="preserve">Local name</t>
  </si>
  <si>
    <t xml:space="preserve">Region</t>
  </si>
  <si>
    <t xml:space="preserve">District / belt</t>
  </si>
  <si>
    <t xml:space="preserve">Material family</t>
  </si>
  <si>
    <t xml:space="preserve">Community of makers</t>
  </si>
  <si>
    <t xml:space="preserve">Description</t>
  </si>
  <si>
    <t xml:space="preserve">Status tags</t>
  </si>
  <si>
    <t xml:space="preserve">GI application</t>
  </si>
  <si>
    <t xml:space="preserve">Vitality</t>
  </si>
  <si>
    <t xml:space="preserve">Field-check needed</t>
  </si>
  <si>
    <t xml:space="preserve">Source note</t>
  </si>
  <si>
    <t xml:space="preserve">RJ001</t>
  </si>
  <si>
    <t xml:space="preserve">Payyannur Pavithra Ring</t>
  </si>
  <si>
    <t xml:space="preserve">പവിത്ര മോതിരം</t>
  </si>
  <si>
    <t xml:space="preserve">Kannur (Payyannur)</t>
  </si>
  <si>
    <t xml:space="preserve">A small number of goldsmith families at Payyannur working under the Payyannur Pavithra Ring Artisans and Development Society</t>
  </si>
  <si>
    <t xml:space="preserve">A ritual ring whose band is tied in a knot — the pavithram, the same knot of darbha grass a Brahmin wears at a rite, rendered in gold or silver and worn for ancestor offerings. It is cast by lost wax and finished by hand, and it is made nowhere else. Its geographical indication application carries number 6, which makes it one of the first half-dozen filed in India; it was granted in 2010-11, a decade behind applications numbered after it.</t>
  </si>
  <si>
    <t xml:space="preserve">GI 6 · Filed 2000s, granted 2010</t>
  </si>
  <si>
    <t xml:space="preserve">6</t>
  </si>
  <si>
    <t xml:space="preserve">No</t>
  </si>
  <si>
    <t xml:space="preserve">First edition desk research</t>
  </si>
  <si>
    <t xml:space="preserve">RJ002</t>
  </si>
  <si>
    <t xml:space="preserve">Cannanore Home Furnishings</t>
  </si>
  <si>
    <t xml:space="preserve">കണ്ണൂർ തുണിത്തരങ്ങൾ</t>
  </si>
  <si>
    <t xml:space="preserve">Kannur (Pappinisseri · Chirakkal belt)</t>
  </si>
  <si>
    <t xml:space="preserve">Weaver cooperatives across the Kannur belt, largely women at the loom</t>
  </si>
  <si>
    <t xml:space="preserve">Furnishing cloth — curtain, upholstery, bedcover, table linen — in dyed cotton, woven on frame looms for a European export trade that the Basel Mission started in the nineteenth century and that Kannur has run ever since. It is the one Kerala handloom that was never about dress, which is why it survived the collapse of the mundu market better than the others and why it is more exposed to a buyer in Germany changing their mind.</t>
  </si>
  <si>
    <t xml:space="preserve">GI 144 · Export trade</t>
  </si>
  <si>
    <t xml:space="preserve">144</t>
  </si>
  <si>
    <t xml:space="preserve">RJ003</t>
  </si>
  <si>
    <t xml:space="preserve">Kasaragod Sarees</t>
  </si>
  <si>
    <t xml:space="preserve">കാസർഗോഡ് സാരി</t>
  </si>
  <si>
    <t xml:space="preserve">Kasaragod (Kasaragod town belt)</t>
  </si>
  <si>
    <t xml:space="preserve">Saliya weaver households, a community that came south from Karnataka; a few dozen looms remain</t>
  </si>
  <si>
    <t xml:space="preserve">A cotton saree in strong checks and stripes, closer in colour to the Karnataka weaves across the border than to the cream-and-gold of the rest of Kerala — which is exactly what the district is. The cluster is the smallest of Kerala's registered handlooms and the furthest from a market.</t>
  </si>
  <si>
    <t xml:space="preserve">GI 170 · Saliya weavers</t>
  </si>
  <si>
    <t xml:space="preserve">170</t>
  </si>
  <si>
    <t xml:space="preserve">RJ004</t>
  </si>
  <si>
    <t xml:space="preserve">Theyyam Costume and Headgear</t>
  </si>
  <si>
    <t xml:space="preserve">തെയ്യം കോലം</t>
  </si>
  <si>
    <t xml:space="preserve">Kannur · Kasaragod (shrine villages)</t>
  </si>
  <si>
    <t xml:space="preserve">Malayan, Vannan, Velan and Pulayan families attached to specific shrines; the performer and his household make the costume</t>
  </si>
  <si>
    <t xml:space="preserve">Several hundred distinct Theyyam forms, each with its own prescribed headgear, breast ornament, waist pleating, face design and torch. The mudi — the headdress — can rise fifteen feet, built from split bamboo, areca spathe, cloth, tinsel and coconut frond, and is made new for the season rather than stored. The face is painted on the performer with rice paste, turmeric and manayola in patterns fixed per deity. Nothing in this complex is registered, catalogued or sold, which is why it is almost certainly the largest craft tradition in this volume by hours worked.</t>
  </si>
  <si>
    <t xml:space="preserve">No GI · Ritual craft</t>
  </si>
  <si>
    <t xml:space="preserve">RJ005</t>
  </si>
  <si>
    <t xml:space="preserve">North Malabar Bell Metal</t>
  </si>
  <si>
    <t xml:space="preserve">ഓട്ടുപണി</t>
  </si>
  <si>
    <t xml:space="preserve">Kannur (Payyannur · Kuthuparamba)</t>
  </si>
  <si>
    <t xml:space="preserve">Moosari families casting for shrines and households</t>
  </si>
  <si>
    <t xml:space="preserve">Lamps, urulis and ritual vessels cast in tin-bronze for the shrines that the Theyyam calendar keeps busy. The north's bell metal is less documented than Thrissur's and sits in the same unregistered position; a field visit has to establish how many furnaces still work.</t>
  </si>
  <si>
    <t xml:space="preserve">Field-check · Temple supply</t>
  </si>
  <si>
    <t xml:space="preserve">Yes</t>
  </si>
  <si>
    <t xml:space="preserve">RJ006</t>
  </si>
  <si>
    <t xml:space="preserve">Kasaragod Palm Leaf and Reed</t>
  </si>
  <si>
    <t xml:space="preserve">ഓല പണി</t>
  </si>
  <si>
    <t xml:space="preserve">Kasaragod (Bekal · Kanhangad belt)</t>
  </si>
  <si>
    <t xml:space="preserve">Coastal and lakeside households, largely women</t>
  </si>
  <si>
    <t xml:space="preserve">Coconut and palmyra leaf plaited into mats, baskets, roofing and the containers a fishing household needs. It is the commonest craft on this coast and the least recorded, because almost none of it is sold through a shop.</t>
  </si>
  <si>
    <t xml:space="preserve">Field-check · Household craft</t>
  </si>
  <si>
    <t xml:space="preserve">RJ007</t>
  </si>
  <si>
    <t xml:space="preserve">Kalari Weapon Making</t>
  </si>
  <si>
    <t xml:space="preserve">കളരി ആയുധം</t>
  </si>
  <si>
    <t xml:space="preserve">Kannur (Thalassery) · Kozhikode</t>
  </si>
  <si>
    <t xml:space="preserve">A handful of smiths who supply kalari schools</t>
  </si>
  <si>
    <t xml:space="preserve">The urumi — a flexible sword of spring steel that coils round the waist — along with the otta, the churika and the wooden practice weapons of kalaripayattu. A tiny trade with no substitute: a kalari cannot buy its equipment anywhere else, and the number of smiths who can forge an urumi correctly is in single figures.</t>
  </si>
  <si>
    <t xml:space="preserve">Field-check · Specialist trade</t>
  </si>
  <si>
    <t xml:space="preserve">RJ008</t>
  </si>
  <si>
    <t xml:space="preserve">Beypore Uru</t>
  </si>
  <si>
    <t xml:space="preserve">ബേപ്പൂർ ഉരു</t>
  </si>
  <si>
    <t xml:space="preserve">Kozhikode (Beypore, on the Chaliyar)</t>
  </si>
  <si>
    <t xml:space="preserve">Odayi master builders holding the design in memory; Mappila Khalasi crews who move and launch the hull; carpenters under the Odayi</t>
  </si>
  <si>
    <t xml:space="preserve">An ocean-going wooden dhow of sixty to a hundred and thirty feet, built by a team of about fifty over one to four years with no drawing, no model and no written calculation. The master marks the waterline from memory and calculation and it matches the loaded vessel when she floats. Teak, seasoned in the river; wooden treenails and coir lashing rather than metal. Buyers are now Gulf royalty and collectors in Qatar, the UAE and Bahrain, who fit air conditioning and navigation gear into a hull built the old way. Active craftsmen have gone from fewer than fifty around 2010 to more than two hundred by 2024 — one of the few genuine recoveries in this series.</t>
  </si>
  <si>
    <t xml:space="preserve">GI pending since 2022 · 200+ craftsmen</t>
  </si>
  <si>
    <t xml:space="preserve">pending since 2022</t>
  </si>
  <si>
    <t xml:space="preserve">RJ009</t>
  </si>
  <si>
    <t xml:space="preserve">Kozhikode Screw Pine Mats</t>
  </si>
  <si>
    <t xml:space="preserve">കൈത പായ</t>
  </si>
  <si>
    <t xml:space="preserve">Kozhikode (Koyilandy · Vatakara belt)</t>
  </si>
  <si>
    <t xml:space="preserve">Women's households along the coast; the leaf is cut, de-thorned, boiled, dried and split at home</t>
  </si>
  <si>
    <t xml:space="preserve">Kaitha — screw pine — grows wild on every backwater edge in Kerala. The leaf is stripped of its thorns, boiled, sun-dried until it turns cream, split to width and plaited into sleeping mats, prayer mats and boxes. The statewide geographical indication covers it. What the registration does not cover is the price: a mat that takes four days sells for less than the plastic one beside it.</t>
  </si>
  <si>
    <t xml:space="preserve">GI 58 · Women's work</t>
  </si>
  <si>
    <t xml:space="preserve">58</t>
  </si>
  <si>
    <t xml:space="preserve">RJ010</t>
  </si>
  <si>
    <t xml:space="preserve">Nilambur Teak Woodwork</t>
  </si>
  <si>
    <t xml:space="preserve">നിലമ്പൂർ തേക്ക്</t>
  </si>
  <si>
    <t xml:space="preserve">Malappuram (Nilambur)</t>
  </si>
  <si>
    <t xml:space="preserve">Carpenter and joinery households around the Nilambur teak plantations</t>
  </si>
  <si>
    <t xml:space="preserve">Nilambur's teak is the finest in the world and was planted as the first scientific teak plantation anywhere, in 1840. The timber itself was registered as a geographical indication in 2017 — as an agricultural product. The furniture, joinery and temple woodwork made from it, by the people who live beside the plantations, holds no registration of any kind. It is the clearest example in this volume of the register protecting the material and not the making.</t>
  </si>
  <si>
    <t xml:space="preserve">Teak holds a GI · Craft does not</t>
  </si>
  <si>
    <t xml:space="preserve">RJ011</t>
  </si>
  <si>
    <t xml:space="preserve">Aruvacode Terracotta</t>
  </si>
  <si>
    <t xml:space="preserve">അരുവാക്കോട് മൺപാത്രം</t>
  </si>
  <si>
    <t xml:space="preserve">Malappuram (Aruvacode, Nilambur)</t>
  </si>
  <si>
    <t xml:space="preserve">Kumbhara potter households at Aruvacode</t>
  </si>
  <si>
    <t xml:space="preserve">A Kumbhara potters' colony that became nationally known in the 1990s for an attempted revival and for the social boycott that followed it. The clay work — votive figures, water vessels, roof tile — is real and the cluster is small and precarious. It is listed here because a craft that has been the subject of a documented social dispute is exactly the kind a register will not touch.</t>
  </si>
  <si>
    <t xml:space="preserve">Field-check · Kumbhara potters</t>
  </si>
  <si>
    <t xml:space="preserve">RJ012</t>
  </si>
  <si>
    <t xml:space="preserve">Wayanad Bamboo and Cane</t>
  </si>
  <si>
    <t xml:space="preserve">വയനാടൻ മുള</t>
  </si>
  <si>
    <t xml:space="preserve">Wayanad (Mananthavady · Kalpetta · Sulthan Bathery)</t>
  </si>
  <si>
    <t xml:space="preserve">Paniya, Kattunayakan, Kuruma and Adiya households</t>
  </si>
  <si>
    <t xml:space="preserve">Baskets, grain bins, winnows, fish traps and the carrying gear of the Wayanad hills, split from reed bamboo collected under forest rules. The craft follows the collection permit as much as the season. Several of the communities working it are among the most economically marginal in the state and appear in no artisan register.</t>
  </si>
  <si>
    <t xml:space="preserve">Field-check · Forest craft</t>
  </si>
  <si>
    <t xml:space="preserve">RJ013</t>
  </si>
  <si>
    <t xml:space="preserve">Kurichiya Bow and Reed Craft</t>
  </si>
  <si>
    <t xml:space="preserve">കുറിച്യ വില്ല്</t>
  </si>
  <si>
    <t xml:space="preserve">Wayanad (Mananthavady belt)</t>
  </si>
  <si>
    <t xml:space="preserve">Kurichiya households — a community historically known as archers</t>
  </si>
  <si>
    <t xml:space="preserve">The bamboo bow and cane-bound arrow of the Kurichiya, who fought the Pazhassi rebellion with them and who still make a few for ritual and for the hunt that is now illegal. There is no market, no apprentice stream and no record. Listed as a named gap rather than a going trade.</t>
  </si>
  <si>
    <t xml:space="preserve">Field-check · Near-extinct</t>
  </si>
  <si>
    <t xml:space="preserve">RJ014</t>
  </si>
  <si>
    <t xml:space="preserve">Tirur Palm Leaf Writing</t>
  </si>
  <si>
    <t xml:space="preserve">താളിയോല</t>
  </si>
  <si>
    <t xml:space="preserve">Malappuram (Tirur · Ponnani)</t>
  </si>
  <si>
    <t xml:space="preserve">A very small number of practitioners, mostly attached to manuscript collections</t>
  </si>
  <si>
    <t xml:space="preserve">Palm leaf cut, boiled, dried, smoothed and incised with a stylus, then rubbed with soot so the line shows — the medium every Malayalam text before print was written on. What survives is conservation work and demonstration. The preparation of the leaf, which is the actual craft, is the part most likely to be lost first.</t>
  </si>
  <si>
    <t xml:space="preserve">Field-check · Conservation only</t>
  </si>
  <si>
    <t xml:space="preserve">RJ015</t>
  </si>
  <si>
    <t xml:space="preserve">Kuthampully Sarees</t>
  </si>
  <si>
    <t xml:space="preserve">കുത്താമ്പുള്ളി സാരി</t>
  </si>
  <si>
    <t xml:space="preserve">Thrissur (Kuthampully)</t>
  </si>
  <si>
    <t xml:space="preserve">Devanga weaver households brought from Karnataka by the Kochi royal family to weave for the palace</t>
  </si>
  <si>
    <t xml:space="preserve">The cream cotton saree with a kasavu — gold zari — border that Kerala wears at Onam and at a wedding. Kuthampully is the largest of the kasavu clusters and the one whose name a buyer outside the state is most likely to know. Powerloom copies of the same look, made elsewhere and sold at a third of the price, are the specific thing the registration was meant to stop and has not.</t>
  </si>
  <si>
    <t xml:space="preserve">GI 179 · Devanga weavers</t>
  </si>
  <si>
    <t xml:space="preserve">179</t>
  </si>
  <si>
    <t xml:space="preserve">RJ016</t>
  </si>
  <si>
    <t xml:space="preserve">Kuthampully Dhoties and Set Mundu</t>
  </si>
  <si>
    <t xml:space="preserve">കുത്താമ്പുള്ളി മുണ്ട്</t>
  </si>
  <si>
    <t xml:space="preserve">The same Devanga households; a separate registration for the two-piece cloth</t>
  </si>
  <si>
    <t xml:space="preserve">The mundu worn by men and the set mundu — a two-piece drape, mundu and neriyathu — worn by women, both in the same cream and gold. The village filed it separately from the saree in 2015, four years after Chendamangalam registered the same two garments. Two villages, the same objects, two registrations: the register follows applications, not garments.</t>
  </si>
  <si>
    <t xml:space="preserve">GI 402 · Second filing</t>
  </si>
  <si>
    <t xml:space="preserve">402</t>
  </si>
  <si>
    <t xml:space="preserve">RJ017</t>
  </si>
  <si>
    <t xml:space="preserve">Maddalam of Palakkad</t>
  </si>
  <si>
    <t xml:space="preserve">പാലക്കാട് മദ്ദളം</t>
  </si>
  <si>
    <t xml:space="preserve">Palakkad (Palakkad town belt)</t>
  </si>
  <si>
    <t xml:space="preserve">A small number of specialist makers working to each player's specification</t>
  </si>
  <si>
    <t xml:space="preserve">A barrel drum hollowed from a single block of jackwood and headed at both ends with layered hide, the right head loaded with a rice paste applied fresh for each performance. It is built for the player, not for stock: shell weight, head tension and tuning are agreed before work starts. It accompanies Kathakali and the temple ensemble, which is the whole of its market.</t>
  </si>
  <si>
    <t xml:space="preserve">GI 59 · Jackwood shell</t>
  </si>
  <si>
    <t xml:space="preserve">59</t>
  </si>
  <si>
    <t xml:space="preserve">RJ018</t>
  </si>
  <si>
    <t xml:space="preserve">Chenda Making</t>
  </si>
  <si>
    <t xml:space="preserve">ചെണ്ട</t>
  </si>
  <si>
    <t xml:space="preserve">Thrissur · Palakkad (temple belt)</t>
  </si>
  <si>
    <t xml:space="preserve">Drum-making households, often from the same communities that play</t>
  </si>
  <si>
    <t xml:space="preserve">The cylindrical drum that carries the Kerala temple festival, hollowed from jackwood and headed with cured cow hide stretched on a hoop, tuned by hammering the lacing. The chenda melam at Thrissur Pooram runs hundreds of drums at once. The maddalam beside it holds a geographical indication; the chenda, which is louder, more numerous and more visible, holds none.</t>
  </si>
  <si>
    <t xml:space="preserve">No GI · Supply craft</t>
  </si>
  <si>
    <t xml:space="preserve">RJ019</t>
  </si>
  <si>
    <t xml:space="preserve">Nettipattam</t>
  </si>
  <si>
    <t xml:space="preserve">നെറ്റിപ്പട്ടം</t>
  </si>
  <si>
    <t xml:space="preserve">Thrissur (Thrissur · Irinjalakuda)</t>
  </si>
  <si>
    <t xml:space="preserve">A handful of workshops, with women doing most of the stitching</t>
  </si>
  <si>
    <t xml:space="preserve">The elephant's forehead ornament: several hundred gilded brass discs, graded from large at the base to small at the crown, hammered, polished and stitched in rows onto a red cloth backing, finished with tassels and a fringe. A full caparison can weigh thirty kilograms and take a workshop weeks. It is the single most recognisable object in Kerala's visual repertoire and it is unprotected.</t>
  </si>
  <si>
    <t xml:space="preserve">No GI · Festival craft</t>
  </si>
  <si>
    <t xml:space="preserve">RJ020</t>
  </si>
  <si>
    <t xml:space="preserve">Kerala Mural Painting</t>
  </si>
  <si>
    <t xml:space="preserve">ചുവർചിത്രം</t>
  </si>
  <si>
    <t xml:space="preserve">Thrissur (Guruvayur) · Ernakulam · Pathanamthitta</t>
  </si>
  <si>
    <t xml:space="preserve">Temple painters and graduates of the mural institute at Guruvayur</t>
  </si>
  <si>
    <t xml:space="preserve">Five pigments and no more — red and yellow ochre, green from eraikkallu stone, white from lime, black from lamp soot — bound in tender coconut water and the gum of the neem, laid on a lime plaster ground. The drawing is fixed by the Shilparatna canon: the colour of a figure tells you its nature before you read the iconography. Formally taught since 1989, which has kept it alive. It holds no registration while Kerala has registered four separate kinds of rice.</t>
  </si>
  <si>
    <t xml:space="preserve">No GI · Five pigments</t>
  </si>
  <si>
    <t xml:space="preserve">RJ021</t>
  </si>
  <si>
    <t xml:space="preserve">Nadavaramba Bell Metal</t>
  </si>
  <si>
    <t xml:space="preserve">നടവരമ്പ് ഓട്</t>
  </si>
  <si>
    <t xml:space="preserve">Thrissur (Nadavaramba, Irinjalakuda)</t>
  </si>
  <si>
    <t xml:space="preserve">Moosari families; the number of working furnaces has fallen sharply</t>
  </si>
  <si>
    <t xml:space="preserve">Urulis, lamps, cooking vessels and temple bells cast in a tin-bronze close kin to the Aranmula alloy, in sand and clay moulds, then turned and polished. A Nadavaramba uruli is the vessel Kerala cooks payasam in and gives at a wedding. The mirror at Aranmula is registered; the vessel tradition that shares its metallurgy is not.</t>
  </si>
  <si>
    <t xml:space="preserve">No GI · Moosari casters</t>
  </si>
  <si>
    <t xml:space="preserve">RJ022</t>
  </si>
  <si>
    <t xml:space="preserve">Palakkad Reed and Bamboo</t>
  </si>
  <si>
    <t xml:space="preserve">ഈറ്റ പണി</t>
  </si>
  <si>
    <t xml:space="preserve">Palakkad (Attappady · Chittur belt)</t>
  </si>
  <si>
    <t xml:space="preserve">Irula, Muduga and Kurumba households of Attappady, and reed-working families on the plains</t>
  </si>
  <si>
    <t xml:space="preserve">Eetta reed split into baskets, winnows and granary liners. Attappady is the driest and poorest block in Kerala and its craft is instrumental: made for the house, traded in small quantities, counted nowhere.</t>
  </si>
  <si>
    <t xml:space="preserve">Field-check · Irula and Muduga</t>
  </si>
  <si>
    <t xml:space="preserve">RJ023</t>
  </si>
  <si>
    <t xml:space="preserve">Alleppey Coir</t>
  </si>
  <si>
    <t xml:space="preserve">ആലപ്പുഴ കയർ</t>
  </si>
  <si>
    <t xml:space="preserve">Alappuzha (Alappuzha · Cherthala belt)</t>
  </si>
  <si>
    <t xml:space="preserve">About 1.36 lakh workers across the industry; around 85% of the rural workforce is women</t>
  </si>
  <si>
    <t xml:space="preserve">Husk retted in backwater, beaten to fibre, spun into yarn on a ratt and woven into mat and matting. Alappuzha was the centre of the world coir trade and the industry is a shadow of itself: a 2005 parliamentary figure put it at about four lakh workers, of whom two lakh were women; a 2015 state review counted about 1,35,750. Fibre extraction has moved almost entirely to Tamil Nadu — yarn that was 10% Tamil Nadu fibre is now close to 100% for most grades. Kerala spins about ten kilos per person per day against sixty in Tamil Nadu, and PVC-backed mats sell at half the price of handloom ones. Cooperatives averaged 123 working days a year.</t>
  </si>
  <si>
    <t xml:space="preserve">GI 54 · 4 lakh to 1.36 lakh</t>
  </si>
  <si>
    <t xml:space="preserve">54</t>
  </si>
  <si>
    <t xml:space="preserve">RJ024</t>
  </si>
  <si>
    <t xml:space="preserve">Chendamangalam Dhoties and Set Mundu</t>
  </si>
  <si>
    <t xml:space="preserve">ചേന്ദമംഗലം മുണ്ട്</t>
  </si>
  <si>
    <t xml:space="preserve">Ernakulam (Chendamangalam · Paravur)</t>
  </si>
  <si>
    <t xml:space="preserve">Eleven cooperative societies in Ernakulam, five of them in Chendamangalam; over 90% of the weavers are women, most over forty</t>
  </si>
  <si>
    <t xml:space="preserve">A fine cotton mundu and set mundu with a distinctive puliyilakara border — a thin dark stripe — and a plain body. The Kuriappilly society has 648 weavers on its rolls and twenty-four actually weaving, all of them women. A weaver earns about ₹900 a week for roughly thirty-eight metres, against a Kerala daily wage of ₹900 to ₹1,500 for ordinary labour. The 2018 flood destroyed the society building and cost Chendamangalam's cooperatives an estimated ₹15 crore. Twelve years after the geographical indication was granted, the five societies had not received the certificate.</t>
  </si>
  <si>
    <t xml:space="preserve">GI 225 · 648 on the rolls, 24 weaving</t>
  </si>
  <si>
    <t xml:space="preserve">225</t>
  </si>
  <si>
    <t xml:space="preserve">RJ025</t>
  </si>
  <si>
    <t xml:space="preserve">Chundan Vallam Building</t>
  </si>
  <si>
    <t xml:space="preserve">ചുണ്ടൻ വള്ളം</t>
  </si>
  <si>
    <t xml:space="preserve">Alappuzha · Kottayam (Pampa and Pamba belt)</t>
  </si>
  <si>
    <t xml:space="preserve">A small number of Asaari boatwright families who hold the proportions</t>
  </si>
  <si>
    <t xml:space="preserve">The snake boat: up to a hundred and forty feet of anjili and kadamb planking sewn with coir and sealed with fish oil and resin, carrying about a hundred paddlers with the stern rising twenty feet out of the water. The proportions are fixed by rule and the hull is built by eye. It has an annual world stage in the Nehru Trophy race, a boat that costs tens of lakhs, and no registration whatsoever.</t>
  </si>
  <si>
    <t xml:space="preserve">No GI · 140 feet</t>
  </si>
  <si>
    <t xml:space="preserve">RJ026</t>
  </si>
  <si>
    <t xml:space="preserve">Screw Pine Craft</t>
  </si>
  <si>
    <t xml:space="preserve">Alappuzha (Cherthala · Haripad) · Kollam</t>
  </si>
  <si>
    <t xml:space="preserve">Women's households across the coastal belt; several thousand across the state</t>
  </si>
  <si>
    <t xml:space="preserve">The densest concentration of the statewide screw pine registration sits here, on the lake edge where the plant grows thickest. Mats, boxes, bags and the thick sleeping mat a Kerala household still buys. One of the very few crafts in this volume where the geographical indication covers an entire state rather than a town, which makes it easier to claim and harder to police.</t>
  </si>
  <si>
    <t xml:space="preserve">GI 58 · Statewide registration</t>
  </si>
  <si>
    <t xml:space="preserve">RJ027</t>
  </si>
  <si>
    <t xml:space="preserve">Brass Broidered Coconut Shell</t>
  </si>
  <si>
    <t xml:space="preserve">ചിരട്ട പണി</t>
  </si>
  <si>
    <t xml:space="preserve">Ernakulam · Alappuzha (statewide registration)</t>
  </si>
  <si>
    <t xml:space="preserve">Small workshops, several of them in and around Kochi</t>
  </si>
  <si>
    <t xml:space="preserve">Coconut shell cut, cleaned, turned and polished, then inlaid with brass wire and sheet — bowls, spoons, hookah bases, lamps and ladles. It is Kerala's answer to the question of what to do with the hardest agricultural waste in the state. Registered twice, once in 2008 and again in 2015 for the logo, which is two more registrations than the chenda has.</t>
  </si>
  <si>
    <t xml:space="preserve">GI 57 · Shell and brass</t>
  </si>
  <si>
    <t xml:space="preserve">57</t>
  </si>
  <si>
    <t xml:space="preserve">RJ028</t>
  </si>
  <si>
    <t xml:space="preserve">Mannar Bell Metal</t>
  </si>
  <si>
    <t xml:space="preserve">മാന്നാർ ഓട്</t>
  </si>
  <si>
    <t xml:space="preserve">Alappuzha (Mannar)</t>
  </si>
  <si>
    <t xml:space="preserve">Moosari casting families at Mannar</t>
  </si>
  <si>
    <t xml:space="preserve">The second bell-metal town, casting lamps, urulis and idols by lost wax and sand mould for the temples of central Travancore. Mannar's trade is larger than Nadavaramba's by output and equally unregistered. Scrap price and LPG cost now decide more about a workshop's year than demand does.</t>
  </si>
  <si>
    <t xml:space="preserve">Field-check · Vessel casting</t>
  </si>
  <si>
    <t xml:space="preserve">RJ029</t>
  </si>
  <si>
    <t xml:space="preserve">Ettumanoor Wood Carving</t>
  </si>
  <si>
    <t xml:space="preserve">ഇടുമാനൂർ കൊത്തുപണി</t>
  </si>
  <si>
    <t xml:space="preserve">Kottayam (Ettumanoor · Vaikom)</t>
  </si>
  <si>
    <t xml:space="preserve">Asaari carpenter families working on temple commission</t>
  </si>
  <si>
    <t xml:space="preserve">The carved wooden ceiling, bracket, door and ratha of the central Travancore temples, in jackwood and teak. Ettumanoor's own temple holds some of the finest of it. The living craft is repair and replacement under the devaswom boards — real skill, no product, and a livelihood that is a budget line rather than a market.</t>
  </si>
  <si>
    <t xml:space="preserve">Field-check · Temple work</t>
  </si>
  <si>
    <t xml:space="preserve">RJ030</t>
  </si>
  <si>
    <t xml:space="preserve">Cheenavala Net Rigging</t>
  </si>
  <si>
    <t xml:space="preserve">ചീനവല</t>
  </si>
  <si>
    <t xml:space="preserve">Ernakulam (Fort Kochi · Vypin)</t>
  </si>
  <si>
    <t xml:space="preserve">Net-owning families and the carpenters and riggers who maintain the frames</t>
  </si>
  <si>
    <t xml:space="preserve">The Chinese fishing net: a cantilevered teak and bamboo frame thirty feet across, counterweighted with stones on ropes so that four men can dip and lift it. The rig is said to have come with Chinese traders in the fourteenth century. It is maintained rather than manufactured, and the knowledge sits with a handful of carpenters whose other work has gone.</t>
  </si>
  <si>
    <t xml:space="preserve">Field-check · Cantilever rig</t>
  </si>
  <si>
    <t xml:space="preserve">RJ031</t>
  </si>
  <si>
    <t xml:space="preserve">Chekutty Dolls</t>
  </si>
  <si>
    <t xml:space="preserve">ചേകുട്ടി</t>
  </si>
  <si>
    <t xml:space="preserve">Ernakulam (Chendamangalam)</t>
  </si>
  <si>
    <t xml:space="preserve">Women's groups at Chendamangalam and volunteers across the state</t>
  </si>
  <si>
    <t xml:space="preserve">After the 2018 flood ruined lakhs of metres of handloom cloth at Chendamangalam, the damaged mundu was cut up and tied into small dolls — chekutty, from chelum kutty, the child of mud and mire — and sold to fund the weavers. It is the youngest craft in this series by two centuries and the only one in it invented in response to a disaster. Listed because a register that only looks backwards will never see something like this.</t>
  </si>
  <si>
    <t xml:space="preserve">Born 2018 · Flood craft</t>
  </si>
  <si>
    <t xml:space="preserve">RJ032</t>
  </si>
  <si>
    <t xml:space="preserve">Aranmula Kannadi</t>
  </si>
  <si>
    <t xml:space="preserve">ആറന്മുള കണ്ണാടി</t>
  </si>
  <si>
    <t xml:space="preserve">Pathanamthitta (Aranmula)</t>
  </si>
  <si>
    <t xml:space="preserve">A handful of Vishwakarma families at Aranmula; the alloy proportion is a family secret</t>
  </si>
  <si>
    <t xml:space="preserve">A mirror with no glass and no silvering. A tin-and-copper alloy in a proportion that is kept within the family is cast in a clay mould made from local paddy-field clay, and the surface is then ground and polished for days until it reflects from the metal's own face — which means there is no secondary image and no parallax, unlike every glass mirror. It is application number 3 on the Indian register. Tin is now imported, the 2018 and 2019 floods destroyed workshops, stock and moulds, and artisans are owed money by the state handicrafts corporation, with several having stopped selling to it.</t>
  </si>
  <si>
    <t xml:space="preserve">GI 3 · A handful of families</t>
  </si>
  <si>
    <t xml:space="preserve">3</t>
  </si>
  <si>
    <t xml:space="preserve">RJ033</t>
  </si>
  <si>
    <t xml:space="preserve">Kannadippaya Bamboo Mat</t>
  </si>
  <si>
    <t xml:space="preserve">കണ്ണാടിപ്പായ</t>
  </si>
  <si>
    <t xml:space="preserve">Idukki (Mannan and Ulladan settlements)</t>
  </si>
  <si>
    <t xml:space="preserve">Mannan and Ulladan households of the Idukki forests; very few makers remain</t>
  </si>
  <si>
    <t xml:space="preserve">A reed-bamboo mat split so fine that the surface takes a sheen — kannadippaya means mirror mat, and the claim is that you could see your face in a good one. The inner skin of the bamboo is used, shaved to the thickness of paper, and a full mat takes weeks. It was registered in 2024-25, which makes it Kerala's most recent craft filing and almost certainly its most endangered: the registration arrived long after the number of makers had fallen into single figures.</t>
  </si>
  <si>
    <t xml:space="preserve">GI 927 · Filed into decline</t>
  </si>
  <si>
    <t xml:space="preserve">927</t>
  </si>
  <si>
    <t xml:space="preserve">RJ034</t>
  </si>
  <si>
    <t xml:space="preserve">Aranmula Palliyodam</t>
  </si>
  <si>
    <t xml:space="preserve">ആറന്മുള പള്ളിയോടം</t>
  </si>
  <si>
    <t xml:space="preserve">Pathanamthitta (Aranmula, on the Pampa)</t>
  </si>
  <si>
    <t xml:space="preserve">Boatwright families building for the fifty-odd karas of the Aranmula temple</t>
  </si>
  <si>
    <t xml:space="preserve">The palliyodam is not a racing boat but a temple boat, built to carry an offering to the Aranmula Parthasarathy temple, and the villages that own them treat them as deities in their own right — a boat is kept under roof and entered barefoot. The proportions are fixed and the wood must be anjili. It shares a craft base with the chundan vallam and the same complete absence of protection.</t>
  </si>
  <si>
    <t xml:space="preserve">Field-check · Ritual boat</t>
  </si>
  <si>
    <t xml:space="preserve">RJ035</t>
  </si>
  <si>
    <t xml:space="preserve">Idukki Tribal Reed Craft</t>
  </si>
  <si>
    <t xml:space="preserve">ഈറ്റ നെയ്ത്ത്</t>
  </si>
  <si>
    <t xml:space="preserve">Idukki (Adimali · Kattappana · Marayoor belt)</t>
  </si>
  <si>
    <t xml:space="preserve">Mannan, Muthuvan and Ulladan households</t>
  </si>
  <si>
    <t xml:space="preserve">Baskets, honey containers, granary liners and the carrying frames the high range needs, worked from eetta reed cut under forest permit. The same households make the kannadippaya. The difference between the two is that one is now registered and the other is what actually feeds the family.</t>
  </si>
  <si>
    <t xml:space="preserve">RJ036</t>
  </si>
  <si>
    <t xml:space="preserve">Pathanamthitta Temple Woodwork</t>
  </si>
  <si>
    <t xml:space="preserve">ക്ഷേത്ര കൊത്തുപണി</t>
  </si>
  <si>
    <t xml:space="preserve">Pathanamthitta (Aranmula · Thiruvalla)</t>
  </si>
  <si>
    <t xml:space="preserve">Asaari families working on devaswom commission</t>
  </si>
  <si>
    <t xml:space="preserve">Carved ceilings, door frames, brackets and the wooden vahanas of the Pampa valley temples. Like Ettumanoor's, the work now is largely conservation, which keeps the skill but not the trade.</t>
  </si>
  <si>
    <t xml:space="preserve">Field-check · Conservation</t>
  </si>
  <si>
    <t xml:space="preserve">RJ037</t>
  </si>
  <si>
    <t xml:space="preserve">Balaramapuram Sarees</t>
  </si>
  <si>
    <t xml:space="preserve">ബാലരാമപുരം സാരി</t>
  </si>
  <si>
    <t xml:space="preserve">Thiruvananthapuram (Balaramapuram)</t>
  </si>
  <si>
    <t xml:space="preserve">Shaliyar weaver households brought south by the Travancore court in the eighteenth century to weave for the palace</t>
  </si>
  <si>
    <t xml:space="preserve">Unbleached cream cotton in 60s to 80s count with a kasavu border, woven on throw-shuttle pit looms — the dress Kerala wears at Onam, and the standard against which the other kasavu towns are judged. The town once held more than three hundred handloom societies; roughly ten are active. The weave that defines how an entire state dresses itself is down to a double-figure number of working societies.</t>
  </si>
  <si>
    <t xml:space="preserve">GI 152 · 300 societies to ~10</t>
  </si>
  <si>
    <t xml:space="preserve">152</t>
  </si>
  <si>
    <t xml:space="preserve">RJ038</t>
  </si>
  <si>
    <t xml:space="preserve">Thiruvananthapuram Screw Pine</t>
  </si>
  <si>
    <t xml:space="preserve">Thiruvananthapuram (Varkala · Attingal belt)</t>
  </si>
  <si>
    <t xml:space="preserve">Women's households along the coastal lakes</t>
  </si>
  <si>
    <t xml:space="preserve">The southern end of the statewide screw pine registration, worked along the Anchuthengu and Varkala backwaters. More women work screw pine in Kerala than any other craft in this volume, and the output is almost entirely sold through intermediaries at a rate set per piece.</t>
  </si>
  <si>
    <t xml:space="preserve">RJ039</t>
  </si>
  <si>
    <t xml:space="preserve">Kollam Coir Spinning</t>
  </si>
  <si>
    <t xml:space="preserve">കൊല്ലം കയർ</t>
  </si>
  <si>
    <t xml:space="preserve">Kollam (Karunagappally · Oachira belt)</t>
  </si>
  <si>
    <t xml:space="preserve">Spinning households and primary cooperative societies, overwhelmingly women</t>
  </si>
  <si>
    <t xml:space="preserve">The second coir district. Of 614 primary yarn cooperatives in the state, 311 of the 420 that were working were running at a loss; societies in the Kollam circle averaged about 123 working days a year, which a minister described as five days of work a month. Wages in cooperatives and small units run ₹250 to ₹300 a day against a Kerala norm two to three times that.</t>
  </si>
  <si>
    <t xml:space="preserve">Field-check · 123 working days</t>
  </si>
  <si>
    <t xml:space="preserve">RJ040</t>
  </si>
  <si>
    <t xml:space="preserve">Vizhinjam Boat Building</t>
  </si>
  <si>
    <t xml:space="preserve">വിഴിഞ്ഞം വള്ളം</t>
  </si>
  <si>
    <t xml:space="preserve">Thiruvananthapuram (Vizhinjam · Poovar)</t>
  </si>
  <si>
    <t xml:space="preserve">Fishing-village boatwrights, largely Latin Catholic households</t>
  </si>
  <si>
    <t xml:space="preserve">The kattamaram and the plank-built fishing vallam of the south coast, made and repaired in the open on the beach. It is a working craft rather than a heritage one — the boats go out — and it is being displaced by fibreglass hulls, which last longer and cannot be repaired by the man who owns them.</t>
  </si>
  <si>
    <t xml:space="preserve">Field-check · Working craft</t>
  </si>
  <si>
    <t xml:space="preserve">RJ041</t>
  </si>
  <si>
    <t xml:space="preserve">Chirayinkeezhu Terracotta</t>
  </si>
  <si>
    <t xml:space="preserve">മൺപാത്രം</t>
  </si>
  <si>
    <t xml:space="preserve">Thiruvananthapuram (Chirayinkeezhu · Attingal)</t>
  </si>
  <si>
    <t xml:space="preserve">Kumbhara potter households</t>
  </si>
  <si>
    <t xml:space="preserve">Cooking vessels, water pots, votive figures and the roof tile that half of old Travancore is covered in. The cooking-pot market has come back a little with the clay-cooking revival; the tile market has not come back at all.</t>
  </si>
  <si>
    <t xml:space="preserve">RJ042</t>
  </si>
  <si>
    <t xml:space="preserve">Padmanabhapuram Wood Carving</t>
  </si>
  <si>
    <t xml:space="preserve">മരപ്പണി</t>
  </si>
  <si>
    <t xml:space="preserve">Thiruvananthapuram (Neyyattinkara · Parassala belt)</t>
  </si>
  <si>
    <t xml:space="preserve">Asaari families in the far south, across the old Travancore line</t>
  </si>
  <si>
    <t xml:space="preserve">The carved rosewood ceiling, the pillared mandapam and the jackwood panel work of the Travancore palace tradition, whose finest surviving example sits just across the modern state border at Padmanabhapuram. The craft continues in house joinery and temple repair on the Kerala side.</t>
  </si>
  <si>
    <t xml:space="preserve">Field-check · Palace line</t>
  </si>
  <si>
    <t xml:space="preserve">RJ043</t>
  </si>
  <si>
    <t xml:space="preserve">Kollam Reed and Bamboo</t>
  </si>
  <si>
    <t xml:space="preserve">Kollam (Punalur · Anchal belt)</t>
  </si>
  <si>
    <t xml:space="preserve">Forest-edge households on the Punalur side</t>
  </si>
  <si>
    <t xml:space="preserve">Eetta reed baskets, mats and the containers the rubber and cashew trades use. It is a craft held up by two agricultural industries rather than by its own market, which makes it stable in a way most entries here are not and vulnerable in a way they are not either.</t>
  </si>
  <si>
    <t xml:space="preserve">Field-check · Forest edge</t>
  </si>
  <si>
    <t xml:space="preserve">ADD NEW ENTRIES BELOW — one craft per row, same format</t>
  </si>
  <si>
    <t xml:space="preserve">RJ044</t>
  </si>
  <si>
    <t xml:space="preserve">Example: Sirohi wood carving</t>
  </si>
  <si>
    <t xml:space="preserve">काष्ठ शिल्प</t>
  </si>
  <si>
    <t xml:space="preserve">Jodhpur Division</t>
  </si>
  <si>
    <t xml:space="preserve">Sirohi</t>
  </si>
  <si>
    <t xml:space="preserve">Suthar carpenter families</t>
  </si>
  <si>
    <t xml:space="preserve">One paragraph: material, technique, use, and what is changing.</t>
  </si>
  <si>
    <t xml:space="preserve">Field-check</t>
  </si>
  <si>
    <t xml:space="preserve">Surveyor name, date, village</t>
  </si>
  <si>
    <t xml:space="preserve">App. no.</t>
  </si>
  <si>
    <t xml:space="preserve">Geographical indication</t>
  </si>
  <si>
    <t xml:space="preserve">Place</t>
  </si>
  <si>
    <t xml:space="preserve">Registered</t>
  </si>
  <si>
    <t xml:space="preserve">Class</t>
  </si>
  <si>
    <t xml:space="preserve">Scope</t>
  </si>
  <si>
    <t xml:space="preserve">Notes</t>
  </si>
  <si>
    <t xml:space="preserve">Aranmula, Pathanamthitta</t>
  </si>
  <si>
    <t xml:space="preserve">2005-06</t>
  </si>
  <si>
    <t xml:space="preserve">Metal</t>
  </si>
  <si>
    <t xml:space="preserve">Kerala</t>
  </si>
  <si>
    <t xml:space="preserve">Alappuzha</t>
  </si>
  <si>
    <t xml:space="preserve">2007-08</t>
  </si>
  <si>
    <t xml:space="preserve">Fibre</t>
  </si>
  <si>
    <t xml:space="preserve">Brass Broidered Coconut Shell Crafts</t>
  </si>
  <si>
    <t xml:space="preserve">Kerala — statewide</t>
  </si>
  <si>
    <t xml:space="preserve">2008-09</t>
  </si>
  <si>
    <t xml:space="preserve">Wood</t>
  </si>
  <si>
    <t xml:space="preserve">Screw Pine Craft of Kerala</t>
  </si>
  <si>
    <t xml:space="preserve">Palakkad</t>
  </si>
  <si>
    <t xml:space="preserve">Sound</t>
  </si>
  <si>
    <t xml:space="preserve">Kannur</t>
  </si>
  <si>
    <t xml:space="preserve">2009-10</t>
  </si>
  <si>
    <t xml:space="preserve">Textile</t>
  </si>
  <si>
    <t xml:space="preserve">Balaramapuram Sarees and Fine Cotton Fabrics</t>
  </si>
  <si>
    <t xml:space="preserve">Balaramapuram, Thiruvananthapuram</t>
  </si>
  <si>
    <t xml:space="preserve">Payyannur, Kannur</t>
  </si>
  <si>
    <t xml:space="preserve">2010-11</t>
  </si>
  <si>
    <t xml:space="preserve">Kasaragod</t>
  </si>
  <si>
    <t xml:space="preserve">Kuthampully, Thrissur</t>
  </si>
  <si>
    <t xml:space="preserve">Chendamangalam, Ernakulam</t>
  </si>
  <si>
    <t xml:space="preserve">2011-12</t>
  </si>
  <si>
    <t xml:space="preserve">Kuthampally Dhoties and Set Mundu</t>
  </si>
  <si>
    <t xml:space="preserve">2015-16</t>
  </si>
  <si>
    <t xml:space="preserve">Kannadippaya (bamboo mat)</t>
  </si>
  <si>
    <t xml:space="preserve">Idukki</t>
  </si>
  <si>
    <t xml:space="preserve">2024-25</t>
  </si>
  <si>
    <t xml:space="preserve">Registered in other classes</t>
  </si>
  <si>
    <t xml:space="preserve">17</t>
  </si>
  <si>
    <t xml:space="preserve">Navara Rice</t>
  </si>
  <si>
    <t xml:space="preserve">Palakkad belt · filed 2007</t>
  </si>
  <si>
    <t xml:space="preserve">Agricultural</t>
  </si>
  <si>
    <t xml:space="preserve">36</t>
  </si>
  <si>
    <t xml:space="preserve">Palakkadan Matta Rice</t>
  </si>
  <si>
    <t xml:space="preserve">Palakkad · filed 2007</t>
  </si>
  <si>
    <t xml:space="preserve">49</t>
  </si>
  <si>
    <t xml:space="preserve">Malabar Pepper</t>
  </si>
  <si>
    <t xml:space="preserve">shared with Karnataka and Tamil Nadu · 2007</t>
  </si>
  <si>
    <t xml:space="preserve">72</t>
  </si>
  <si>
    <t xml:space="preserve">Alleppey Green Cardamom</t>
  </si>
  <si>
    <t xml:space="preserve">shared with Tamil Nadu · filed 2007</t>
  </si>
  <si>
    <t xml:space="preserve">81</t>
  </si>
  <si>
    <t xml:space="preserve">Pokkali Rice</t>
  </si>
  <si>
    <t xml:space="preserve">Ernakulam · Thrissur · filed 2008</t>
  </si>
  <si>
    <t xml:space="preserve">163</t>
  </si>
  <si>
    <t xml:space="preserve">Central Travancore Jaggery</t>
  </si>
  <si>
    <t xml:space="preserve">Alappuzha · Kottayam · 2010</t>
  </si>
  <si>
    <t xml:space="preserve">242</t>
  </si>
  <si>
    <t xml:space="preserve">Kaipad Rice</t>
  </si>
  <si>
    <t xml:space="preserve">Kannur · Kasaragod · filed 2013</t>
  </si>
  <si>
    <t xml:space="preserve">543</t>
  </si>
  <si>
    <t xml:space="preserve">Nilambur Teak</t>
  </si>
  <si>
    <t xml:space="preserve">Nilambur, Malappuram · filed 2017</t>
  </si>
  <si>
    <t xml:space="preserve">613</t>
  </si>
  <si>
    <t xml:space="preserve">Marayoor Sharkara</t>
  </si>
  <si>
    <t xml:space="preserve">Marayoor, Idukki · filed 2018</t>
  </si>
  <si>
    <t xml:space="preserve">641</t>
  </si>
  <si>
    <t xml:space="preserve">Tirur Vettila</t>
  </si>
  <si>
    <t xml:space="preserve">Tirur, Malappuram · filed 2019</t>
  </si>
  <si>
    <t xml:space="preserve">Significant crafts with no protection</t>
  </si>
  <si>
    <t xml:space="preserve">—</t>
  </si>
  <si>
    <t xml:space="preserve">Beypore uru</t>
  </si>
  <si>
    <t xml:space="preserve">Beypore, Kozhikode</t>
  </si>
  <si>
    <t xml:space="preserve">Ocean-going wooden dhows built without a drawing, by a team of about fifty over one to four years, and sold to the Gulf for fifteen centuries. A GI application was filed in 2022 and is still pending.</t>
  </si>
  <si>
    <t xml:space="preserve">Handicraft</t>
  </si>
  <si>
    <t xml:space="preserve">None</t>
  </si>
  <si>
    <t xml:space="preserve">Unprotected</t>
  </si>
  <si>
    <t xml:space="preserve">Chundan vallam</t>
  </si>
  <si>
    <t xml:space="preserve">Alappuzha · Kottayam · Pathanamthitta</t>
  </si>
  <si>
    <t xml:space="preserve">Up to a hundred and forty feet of anjili and kadamb carrying a hundred paddlers, built to a fixed proportion. An annual world stage, and no registration.</t>
  </si>
  <si>
    <t xml:space="preserve">Theyyam costume and headgear</t>
  </si>
  <si>
    <t xml:space="preserve">Kannur · Kasaragod</t>
  </si>
  <si>
    <t xml:space="preserve">The headgear, ornament, pleating and face paint of several hundred Theyyam forms, made new each season. Probably the largest unregistered costume tradition in India.</t>
  </si>
  <si>
    <t xml:space="preserve">Thrissur · Palakkad</t>
  </si>
  <si>
    <t xml:space="preserve">Hundreds of gilded brass discs stitched in graded rows onto cloth — the most recognisable object at any Kerala festival, made by a handful of workshops.</t>
  </si>
  <si>
    <t xml:space="preserve">Kerala mural painting</t>
  </si>
  <si>
    <t xml:space="preserve">Thrissur · Ernakulam · Pathanamthitta</t>
  </si>
  <si>
    <t xml:space="preserve">Five centuries of temple wall painting to a fixed five-pigment recipe. No geographical indication, while the state has registered four kinds of rice.</t>
  </si>
  <si>
    <t xml:space="preserve">Nadavaramba bell metal</t>
  </si>
  <si>
    <t xml:space="preserve">Irinjalakuda, Thrissur</t>
  </si>
  <si>
    <t xml:space="preserve">Lamps, urulis and temple vessels in a tin-bronze close kin to the Aranmula alloy. The mirror is registered; the vessel tradition beside it is not.</t>
  </si>
  <si>
    <t xml:space="preserve">Source: Geographical Indications Registry, Chennai, and published state registration lists. A dash means no application number is published for that entry.</t>
  </si>
  <si>
    <t xml:space="preserve">District</t>
  </si>
  <si>
    <t xml:space="preserve">Entries in this edition</t>
  </si>
  <si>
    <t xml:space="preserve">Field-check entries</t>
  </si>
  <si>
    <t xml:space="preserve">Survey priority</t>
  </si>
  <si>
    <t xml:space="preserve">Assigned to</t>
  </si>
  <si>
    <t xml:space="preserve">Survey status</t>
  </si>
  <si>
    <t xml:space="preserve">ആലപ്പുഴ</t>
  </si>
  <si>
    <t xml:space="preserve">Low</t>
  </si>
  <si>
    <t xml:space="preserve">Not started</t>
  </si>
  <si>
    <t xml:space="preserve">Ernakulam</t>
  </si>
  <si>
    <t xml:space="preserve">എറണാകുളം</t>
  </si>
  <si>
    <t xml:space="preserve">Kottayam</t>
  </si>
  <si>
    <t xml:space="preserve">കോട്ടയം</t>
  </si>
  <si>
    <t xml:space="preserve">പാലക്കാട്</t>
  </si>
  <si>
    <t xml:space="preserve">Medium</t>
  </si>
  <si>
    <t xml:space="preserve">Thrissur</t>
  </si>
  <si>
    <t xml:space="preserve">തൃശ്ശൂർ</t>
  </si>
  <si>
    <t xml:space="preserve">ഇടുക്കി</t>
  </si>
  <si>
    <t xml:space="preserve">Pathanamthitta</t>
  </si>
  <si>
    <t xml:space="preserve">പത്തനംതിട്ട</t>
  </si>
  <si>
    <t xml:space="preserve">Kozhikode</t>
  </si>
  <si>
    <t xml:space="preserve">കോഴിക്കോട്</t>
  </si>
  <si>
    <t xml:space="preserve">Malappuram</t>
  </si>
  <si>
    <t xml:space="preserve">മലപ്പുറം</t>
  </si>
  <si>
    <t xml:space="preserve">Wayanad</t>
  </si>
  <si>
    <t xml:space="preserve">വയനാട്</t>
  </si>
  <si>
    <t xml:space="preserve">കണ്ണൂർ</t>
  </si>
  <si>
    <t xml:space="preserve">കാസർഗോഡ്</t>
  </si>
  <si>
    <t xml:space="preserve">Kollam</t>
  </si>
  <si>
    <t xml:space="preserve">കൊല്ലം</t>
  </si>
  <si>
    <t xml:space="preserve">Thiruvananthapuram</t>
  </si>
  <si>
    <t xml:space="preserve">തിരുവനന്തപുരം</t>
  </si>
  <si>
    <t xml:space="preserve">TOTAL</t>
  </si>
  <si>
    <t xml:space="preserve">Survey priority is set from entry count alone: High = 1 or fewer entries recorded. A low count usually means thin documentation, not thin craft.</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</si>
</sst>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0"/>
      <color rgb="FF606060"/>
      <name val="Arial"/>
      <family val="0"/>
      <charset val="1"/>
    </font>
    <font>
      <b val="true"/>
      <sz val="11"/>
      <name val="Arial"/>
      <family val="0"/>
      <charset val="1"/>
    </font>
    <font>
      <b val="true"/>
      <sz val="10"/>
      <name val="Arial"/>
      <family val="0"/>
      <charset val="1"/>
    </font>
    <font>
      <sz val="10"/>
      <name val="Arial"/>
      <family val="0"/>
      <charset val="1"/>
    </font>
    <font>
      <i val="true"/>
      <sz val="9"/>
      <color rgb="FF606060"/>
      <name val="Arial"/>
      <family val="0"/>
      <charset val="1"/>
    </font>
    <font>
      <b val="true"/>
      <sz val="10"/>
      <color rgb="FFFFFFFF"/>
      <name val="Arial"/>
      <family val="0"/>
      <charset val="1"/>
    </font>
    <font>
      <b val="true"/>
      <sz val="10"/>
      <color rgb="FF8A6A1F"/>
      <name val="Arial"/>
      <family val="0"/>
      <charset val="1"/>
    </font>
    <font>
      <b val="true"/>
      <sz val="10"/>
      <color rgb="FF8B3534"/>
      <name val="Arial"/>
      <family val="0"/>
      <charset val="1"/>
    </font>
    <font>
      <i val="true"/>
      <sz val="10"/>
      <color rgb="FF808080"/>
      <name val="Arial"/>
      <family val="0"/>
      <charset val="1"/>
    </font>
  </fonts>
  <fills count="4">
    <fill>
      <patternFill patternType="none"/>
    </fill>
    <fill>
      <patternFill patternType="gray125"/>
    </fill>
    <fill>
      <patternFill patternType="solid">
        <fgColor rgb="FF14130F"/>
        <bgColor rgb="FF000000"/>
      </patternFill>
    </fill>
    <fill>
      <patternFill patternType="solid">
        <fgColor rgb="FFFFF3CD"/>
        <bgColor rgb="FFFFFFFF"/>
      </patternFill>
    </fill>
  </fills>
  <borders count="2">
    <border diagonalUp="false" diagonalDown="false">
      <left/>
      <right/>
      <top/>
      <bottom/>
      <diagonal/>
    </border>
    <border diagonalUp="false" diagonalDown="false">
      <left style="thin">
        <color rgb="FFBFB9A8"/>
      </left>
      <right style="thin">
        <color rgb="FFBFB9A8"/>
      </right>
      <top style="thin">
        <color rgb="FFBFB9A8"/>
      </top>
      <bottom style="thin">
        <color rgb="FFBFB9A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4130F"/>
          <bgColor rgb="FF000000"/>
        </patternFill>
      </fill>
    </dxf>
    <dxf>
      <fill>
        <patternFill patternType="solid">
          <bgColor rgb="FF000000"/>
        </patternFill>
      </fill>
    </dxf>
    <dxf>
      <fill>
        <patternFill patternType="solid">
          <fgColor rgb="FFFFFFFF"/>
          <bgColor rgb="FF000000"/>
        </patternFill>
      </fill>
    </dxf>
    <dxf>
      <fill>
        <patternFill patternType="solid">
          <fgColor rgb="FFFFF3CD"/>
          <bgColor rgb="FF000000"/>
        </patternFill>
      </fill>
    </dxf>
    <dxf>
      <fill>
        <patternFill patternType="solid">
          <fgColor rgb="FF8A6A1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A1F"/>
      <rgbColor rgb="FF800080"/>
      <rgbColor rgb="FF008080"/>
      <rgbColor rgb="FFBFB9A8"/>
      <rgbColor rgb="FF808080"/>
      <rgbColor rgb="FF9999FF"/>
      <rgbColor rgb="FF8B3534"/>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6060"/>
      <rgbColor rgb="FF969696"/>
      <rgbColor rgb="FF003366"/>
      <rgbColor rgb="FF339966"/>
      <rgbColor rgb="FF14130F"/>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7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C5" s="5" t="s">
        <v>4</v>
      </c>
    </row>
    <row r="6" customFormat="false" ht="30" hidden="false" customHeight="true" outlineLevel="0" collapsed="false">
      <c r="A6" s="4" t="s">
        <v>5</v>
      </c>
      <c r="C6" s="5" t="s">
        <v>6</v>
      </c>
    </row>
    <row r="7" customFormat="false" ht="30" hidden="false" customHeight="true" outlineLevel="0" collapsed="false">
      <c r="A7" s="4" t="s">
        <v>7</v>
      </c>
      <c r="C7" s="5" t="s">
        <v>8</v>
      </c>
    </row>
    <row r="8" customFormat="false" ht="30" hidden="false" customHeight="true" outlineLevel="0" collapsed="false">
      <c r="A8" s="4" t="s">
        <v>9</v>
      </c>
      <c r="C8" s="5" t="s">
        <v>10</v>
      </c>
    </row>
    <row r="10" customFormat="false" ht="15" hidden="false" customHeight="false" outlineLevel="0" collapsed="false">
      <c r="A10" s="3" t="s">
        <v>9</v>
      </c>
    </row>
    <row r="11" customFormat="false" ht="15" hidden="false" customHeight="false" outlineLevel="0" collapsed="false">
      <c r="A11" s="6" t="s">
        <v>11</v>
      </c>
      <c r="B11" s="4" t="n">
        <f aca="false">COUNTA('Craft register'!B2:B44)</f>
        <v>43</v>
      </c>
    </row>
    <row r="12" customFormat="false" ht="15" hidden="false" customHeight="false" outlineLevel="0" collapsed="false">
      <c r="A12" s="6" t="s">
        <v>12</v>
      </c>
      <c r="B12" s="4" t="n">
        <f aca="false">COUNTIF('Craft register'!L2:L44,"Yes")</f>
        <v>19</v>
      </c>
    </row>
    <row r="13" customFormat="false" ht="15" hidden="false" customHeight="false" outlineLevel="0" collapsed="false">
      <c r="A13" s="6" t="s">
        <v>13</v>
      </c>
      <c r="B13" s="4" t="n">
        <f aca="false">COUNTIF('Craft register'!J2:J44,"&lt;&gt;")</f>
        <v>16</v>
      </c>
    </row>
    <row r="15" customFormat="false" ht="15" hidden="false" customHeight="false" outlineLevel="0" collapsed="false">
      <c r="A15" s="4" t="s">
        <v>14</v>
      </c>
    </row>
    <row r="16" customFormat="false" ht="15" hidden="false" customHeight="false" outlineLevel="0" collapsed="false">
      <c r="A16" s="6" t="s">
        <v>15</v>
      </c>
      <c r="B16" s="6" t="n">
        <f aca="false">COUNTIF('Craft register'!D2:D44,"North Malabar")</f>
        <v>7</v>
      </c>
    </row>
    <row r="17" customFormat="false" ht="15" hidden="false" customHeight="false" outlineLevel="0" collapsed="false">
      <c r="A17" s="6" t="s">
        <v>16</v>
      </c>
      <c r="B17" s="6" t="n">
        <f aca="false">COUNTIF('Craft register'!D2:D44,"The Malabar Coast")</f>
        <v>7</v>
      </c>
    </row>
    <row r="18" customFormat="false" ht="15" hidden="false" customHeight="false" outlineLevel="0" collapsed="false">
      <c r="A18" s="6" t="s">
        <v>17</v>
      </c>
      <c r="B18" s="6" t="n">
        <f aca="false">COUNTIF('Craft register'!D2:D44,"The Bronze Belt")</f>
        <v>8</v>
      </c>
    </row>
    <row r="19" customFormat="false" ht="15" hidden="false" customHeight="false" outlineLevel="0" collapsed="false">
      <c r="A19" s="6" t="s">
        <v>18</v>
      </c>
      <c r="B19" s="6" t="n">
        <f aca="false">COUNTIF('Craft register'!D2:D44,"The Backwaters")</f>
        <v>9</v>
      </c>
    </row>
    <row r="20" customFormat="false" ht="15" hidden="false" customHeight="false" outlineLevel="0" collapsed="false">
      <c r="A20" s="6" t="s">
        <v>19</v>
      </c>
      <c r="B20" s="6" t="n">
        <f aca="false">COUNTIF('Craft register'!D2:D44,"The High Range")</f>
        <v>5</v>
      </c>
    </row>
    <row r="21" customFormat="false" ht="15" hidden="false" customHeight="false" outlineLevel="0" collapsed="false">
      <c r="A21" s="6" t="s">
        <v>20</v>
      </c>
      <c r="B21" s="6" t="n">
        <f aca="false">COUNTIF('Craft register'!D2:D44,"South Travancore")</f>
        <v>7</v>
      </c>
    </row>
    <row r="23" customFormat="false" ht="15" hidden="false" customHeight="false" outlineLevel="0" collapsed="false">
      <c r="A23" s="4" t="s">
        <v>21</v>
      </c>
    </row>
    <row r="24" customFormat="false" ht="15" hidden="false" customHeight="false" outlineLevel="0" collapsed="false">
      <c r="A24" s="6" t="s">
        <v>22</v>
      </c>
      <c r="B24" s="6" t="n">
        <f aca="false">COUNTIF('Craft register'!K2:K44,"Thriving")</f>
        <v>0</v>
      </c>
    </row>
    <row r="25" customFormat="false" ht="15" hidden="false" customHeight="false" outlineLevel="0" collapsed="false">
      <c r="A25" s="6" t="s">
        <v>23</v>
      </c>
      <c r="B25" s="6" t="n">
        <f aca="false">COUNTIF('Craft register'!K2:K44,"Holding")</f>
        <v>4</v>
      </c>
    </row>
    <row r="26" customFormat="false" ht="15" hidden="false" customHeight="false" outlineLevel="0" collapsed="false">
      <c r="A26" s="6" t="s">
        <v>24</v>
      </c>
      <c r="B26" s="6" t="n">
        <f aca="false">COUNTIF('Craft register'!K2:K44,"At risk")</f>
        <v>29</v>
      </c>
    </row>
    <row r="27" customFormat="false" ht="15" hidden="false" customHeight="false" outlineLevel="0" collapsed="false">
      <c r="A27" s="6" t="s">
        <v>25</v>
      </c>
      <c r="B27" s="6" t="n">
        <f aca="false">COUNTIF('Craft register'!K2:K44,"Critical")</f>
        <v>10</v>
      </c>
    </row>
    <row r="29" customFormat="false" ht="15" hidden="false" customHeight="false" outlineLevel="0" collapsed="false">
      <c r="A29" s="4" t="s">
        <v>26</v>
      </c>
    </row>
    <row r="30" customFormat="false" ht="15" hidden="false" customHeight="false" outlineLevel="0" collapsed="false">
      <c r="A30" s="6" t="s">
        <v>27</v>
      </c>
      <c r="B30" s="6" t="n">
        <f aca="false">COUNTIF('Craft register'!F2:F44,"On the loom")</f>
        <v>6</v>
      </c>
    </row>
    <row r="31" customFormat="false" ht="15" hidden="false" customHeight="false" outlineLevel="0" collapsed="false">
      <c r="A31" s="6" t="s">
        <v>28</v>
      </c>
      <c r="B31" s="6" t="n">
        <f aca="false">COUNTIF('Craft register'!F2:F44,"With the needle")</f>
        <v>1</v>
      </c>
    </row>
    <row r="32" customFormat="false" ht="15" hidden="false" customHeight="false" outlineLevel="0" collapsed="false">
      <c r="A32" s="6" t="s">
        <v>29</v>
      </c>
      <c r="B32" s="6" t="n">
        <f aca="false">COUNTIF('Craft register'!F2:F44,"In metal")</f>
        <v>7</v>
      </c>
    </row>
    <row r="33" customFormat="false" ht="15" hidden="false" customHeight="false" outlineLevel="0" collapsed="false">
      <c r="A33" s="6" t="s">
        <v>30</v>
      </c>
      <c r="B33" s="6" t="n">
        <f aca="false">COUNTIF('Craft register'!F2:F44,"In wood")</f>
        <v>10</v>
      </c>
    </row>
    <row r="34" customFormat="false" ht="15" hidden="false" customHeight="false" outlineLevel="0" collapsed="false">
      <c r="A34" s="6" t="s">
        <v>31</v>
      </c>
      <c r="B34" s="6" t="n">
        <f aca="false">COUNTIF('Craft register'!F2:F44,"In clay")</f>
        <v>2</v>
      </c>
    </row>
    <row r="35" customFormat="false" ht="15" hidden="false" customHeight="false" outlineLevel="0" collapsed="false">
      <c r="A35" s="6" t="s">
        <v>32</v>
      </c>
      <c r="B35" s="6" t="n">
        <f aca="false">COUNTIF('Craft register'!F2:F44,"In fibre")</f>
        <v>13</v>
      </c>
    </row>
    <row r="36" customFormat="false" ht="15" hidden="false" customHeight="false" outlineLevel="0" collapsed="false">
      <c r="A36" s="6" t="s">
        <v>33</v>
      </c>
      <c r="B36" s="6" t="n">
        <f aca="false">COUNTIF('Craft register'!F2:F44,"In print")</f>
        <v>0</v>
      </c>
    </row>
    <row r="37" customFormat="false" ht="15" hidden="false" customHeight="false" outlineLevel="0" collapsed="false">
      <c r="A37" s="6" t="s">
        <v>34</v>
      </c>
      <c r="B37" s="6" t="n">
        <f aca="false">COUNTIF('Craft register'!F2:F44,"In pigment")</f>
        <v>1</v>
      </c>
    </row>
    <row r="38" customFormat="false" ht="15" hidden="false" customHeight="false" outlineLevel="0" collapsed="false">
      <c r="A38" s="6" t="s">
        <v>35</v>
      </c>
      <c r="B38" s="6" t="n">
        <f aca="false">COUNTIF('Craft register'!F2:F44,"In leather")</f>
        <v>0</v>
      </c>
    </row>
    <row r="39" customFormat="false" ht="15" hidden="false" customHeight="false" outlineLevel="0" collapsed="false">
      <c r="A39" s="6" t="s">
        <v>36</v>
      </c>
      <c r="B39" s="6" t="n">
        <f aca="false">COUNTIF('Craft register'!F2:F44,"In paper")</f>
        <v>1</v>
      </c>
    </row>
    <row r="40" customFormat="false" ht="15" hidden="false" customHeight="false" outlineLevel="0" collapsed="false">
      <c r="A40" s="6" t="s">
        <v>37</v>
      </c>
      <c r="B40" s="6" t="n">
        <f aca="false">COUNTIF('Craft register'!F2:F44,"In sound")</f>
        <v>2</v>
      </c>
    </row>
    <row r="41" customFormat="false" ht="15" hidden="false" customHeight="false" outlineLevel="0" collapsed="false">
      <c r="A41" s="6" t="s">
        <v>38</v>
      </c>
      <c r="B41" s="6" t="n">
        <f aca="false">COUNTIF('Craft register'!F2:F44,"In stone")</f>
        <v>0</v>
      </c>
    </row>
    <row r="42" customFormat="false" ht="15" hidden="false" customHeight="false" outlineLevel="0" collapsed="false">
      <c r="A42" s="6" t="s">
        <v>39</v>
      </c>
      <c r="B42" s="6" t="n">
        <f aca="false">COUNTIF('Craft register'!F2:F44,"In glass")</f>
        <v>0</v>
      </c>
    </row>
    <row r="44" customFormat="false" ht="15" hidden="false" customHeight="false" outlineLevel="0" collapsed="false">
      <c r="A44" s="7" t="s">
        <v>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20"/>
    <col collapsed="false" customWidth="true" hidden="false" outlineLevel="0" max="5" min="5" style="0" width="30"/>
    <col collapsed="false" customWidth="true" hidden="false" outlineLevel="0" max="6" min="6" style="0" width="16"/>
    <col collapsed="false" customWidth="true" hidden="false" outlineLevel="0" max="7" min="7" style="0" width="34"/>
    <col collapsed="false" customWidth="true" hidden="false" outlineLevel="0" max="8" min="8" style="0" width="76"/>
    <col collapsed="false" customWidth="true" hidden="false" outlineLevel="0" max="9" min="9" style="0" width="22"/>
    <col collapsed="false" customWidth="true" hidden="false" outlineLevel="0" max="10" min="10" style="0" width="14"/>
    <col collapsed="false" customWidth="true" hidden="false" outlineLevel="0" max="11" min="11" style="0" width="12"/>
    <col collapsed="false" customWidth="true" hidden="false" outlineLevel="0" max="12" min="12" style="0" width="15"/>
    <col collapsed="false" customWidth="true" hidden="false" outlineLevel="0" max="13" min="13" style="0" width="26"/>
  </cols>
  <sheetData>
    <row r="1" customFormat="false" ht="30" hidden="false" customHeight="true" outlineLevel="0" collapsed="false">
      <c r="A1" s="8" t="s">
        <v>41</v>
      </c>
      <c r="B1" s="8" t="s">
        <v>42</v>
      </c>
      <c r="C1" s="8" t="s">
        <v>43</v>
      </c>
      <c r="D1" s="8" t="s">
        <v>44</v>
      </c>
      <c r="E1" s="8" t="s">
        <v>45</v>
      </c>
      <c r="F1" s="8" t="s">
        <v>46</v>
      </c>
      <c r="G1" s="8" t="s">
        <v>47</v>
      </c>
      <c r="H1" s="8" t="s">
        <v>48</v>
      </c>
      <c r="I1" s="8" t="s">
        <v>49</v>
      </c>
      <c r="J1" s="8" t="s">
        <v>50</v>
      </c>
      <c r="K1" s="8" t="s">
        <v>51</v>
      </c>
      <c r="L1" s="8" t="s">
        <v>52</v>
      </c>
      <c r="M1" s="8" t="s">
        <v>53</v>
      </c>
    </row>
    <row r="2" customFormat="false" ht="57.75" hidden="false" customHeight="true" outlineLevel="0" collapsed="false">
      <c r="A2" s="9" t="s">
        <v>54</v>
      </c>
      <c r="B2" s="9" t="s">
        <v>55</v>
      </c>
      <c r="C2" s="9" t="s">
        <v>56</v>
      </c>
      <c r="D2" s="9" t="s">
        <v>15</v>
      </c>
      <c r="E2" s="9" t="s">
        <v>57</v>
      </c>
      <c r="F2" s="9" t="s">
        <v>29</v>
      </c>
      <c r="G2" s="10" t="s">
        <v>58</v>
      </c>
      <c r="H2" s="10" t="s">
        <v>59</v>
      </c>
      <c r="I2" s="10" t="s">
        <v>60</v>
      </c>
      <c r="J2" s="9" t="s">
        <v>61</v>
      </c>
      <c r="K2" s="9" t="s">
        <v>24</v>
      </c>
      <c r="L2" s="9" t="s">
        <v>62</v>
      </c>
      <c r="M2" s="9" t="s">
        <v>63</v>
      </c>
    </row>
    <row r="3" customFormat="false" ht="57.75" hidden="false" customHeight="true" outlineLevel="0" collapsed="false">
      <c r="A3" s="9" t="s">
        <v>64</v>
      </c>
      <c r="B3" s="9" t="s">
        <v>65</v>
      </c>
      <c r="C3" s="9" t="s">
        <v>66</v>
      </c>
      <c r="D3" s="9" t="s">
        <v>15</v>
      </c>
      <c r="E3" s="9" t="s">
        <v>67</v>
      </c>
      <c r="F3" s="9" t="s">
        <v>27</v>
      </c>
      <c r="G3" s="10" t="s">
        <v>68</v>
      </c>
      <c r="H3" s="10" t="s">
        <v>69</v>
      </c>
      <c r="I3" s="10" t="s">
        <v>70</v>
      </c>
      <c r="J3" s="9" t="s">
        <v>71</v>
      </c>
      <c r="K3" s="9" t="s">
        <v>24</v>
      </c>
      <c r="L3" s="9" t="s">
        <v>62</v>
      </c>
      <c r="M3" s="9" t="s">
        <v>63</v>
      </c>
    </row>
    <row r="4" customFormat="false" ht="57.75" hidden="false" customHeight="true" outlineLevel="0" collapsed="false">
      <c r="A4" s="9" t="s">
        <v>72</v>
      </c>
      <c r="B4" s="9" t="s">
        <v>73</v>
      </c>
      <c r="C4" s="9" t="s">
        <v>74</v>
      </c>
      <c r="D4" s="9" t="s">
        <v>15</v>
      </c>
      <c r="E4" s="9" t="s">
        <v>75</v>
      </c>
      <c r="F4" s="9" t="s">
        <v>27</v>
      </c>
      <c r="G4" s="10" t="s">
        <v>76</v>
      </c>
      <c r="H4" s="10" t="s">
        <v>77</v>
      </c>
      <c r="I4" s="10" t="s">
        <v>78</v>
      </c>
      <c r="J4" s="9" t="s">
        <v>79</v>
      </c>
      <c r="K4" s="9" t="s">
        <v>25</v>
      </c>
      <c r="L4" s="9" t="s">
        <v>62</v>
      </c>
      <c r="M4" s="9" t="s">
        <v>63</v>
      </c>
    </row>
    <row r="5" customFormat="false" ht="57.75" hidden="false" customHeight="true" outlineLevel="0" collapsed="false">
      <c r="A5" s="9" t="s">
        <v>80</v>
      </c>
      <c r="B5" s="9" t="s">
        <v>81</v>
      </c>
      <c r="C5" s="9" t="s">
        <v>82</v>
      </c>
      <c r="D5" s="9" t="s">
        <v>15</v>
      </c>
      <c r="E5" s="9" t="s">
        <v>83</v>
      </c>
      <c r="F5" s="9" t="s">
        <v>32</v>
      </c>
      <c r="G5" s="10" t="s">
        <v>84</v>
      </c>
      <c r="H5" s="10" t="s">
        <v>85</v>
      </c>
      <c r="I5" s="10" t="s">
        <v>86</v>
      </c>
      <c r="J5" s="9"/>
      <c r="K5" s="9" t="s">
        <v>24</v>
      </c>
      <c r="L5" s="9" t="s">
        <v>62</v>
      </c>
      <c r="M5" s="9" t="s">
        <v>63</v>
      </c>
    </row>
    <row r="6" customFormat="false" ht="57.75" hidden="false" customHeight="true" outlineLevel="0" collapsed="false">
      <c r="A6" s="9" t="s">
        <v>87</v>
      </c>
      <c r="B6" s="9" t="s">
        <v>88</v>
      </c>
      <c r="C6" s="9" t="s">
        <v>89</v>
      </c>
      <c r="D6" s="9" t="s">
        <v>15</v>
      </c>
      <c r="E6" s="9" t="s">
        <v>90</v>
      </c>
      <c r="F6" s="9" t="s">
        <v>29</v>
      </c>
      <c r="G6" s="10" t="s">
        <v>91</v>
      </c>
      <c r="H6" s="10" t="s">
        <v>92</v>
      </c>
      <c r="I6" s="10" t="s">
        <v>93</v>
      </c>
      <c r="J6" s="9"/>
      <c r="K6" s="9" t="s">
        <v>24</v>
      </c>
      <c r="L6" s="11" t="s">
        <v>94</v>
      </c>
      <c r="M6" s="9" t="s">
        <v>63</v>
      </c>
    </row>
    <row r="7" customFormat="false" ht="57.75" hidden="false" customHeight="true" outlineLevel="0" collapsed="false">
      <c r="A7" s="9" t="s">
        <v>95</v>
      </c>
      <c r="B7" s="9" t="s">
        <v>96</v>
      </c>
      <c r="C7" s="9" t="s">
        <v>97</v>
      </c>
      <c r="D7" s="9" t="s">
        <v>15</v>
      </c>
      <c r="E7" s="9" t="s">
        <v>98</v>
      </c>
      <c r="F7" s="9" t="s">
        <v>32</v>
      </c>
      <c r="G7" s="10" t="s">
        <v>99</v>
      </c>
      <c r="H7" s="10" t="s">
        <v>100</v>
      </c>
      <c r="I7" s="10" t="s">
        <v>101</v>
      </c>
      <c r="J7" s="9"/>
      <c r="K7" s="9" t="s">
        <v>24</v>
      </c>
      <c r="L7" s="11" t="s">
        <v>94</v>
      </c>
      <c r="M7" s="9" t="s">
        <v>63</v>
      </c>
    </row>
    <row r="8" customFormat="false" ht="57.75" hidden="false" customHeight="true" outlineLevel="0" collapsed="false">
      <c r="A8" s="9" t="s">
        <v>102</v>
      </c>
      <c r="B8" s="9" t="s">
        <v>103</v>
      </c>
      <c r="C8" s="9" t="s">
        <v>104</v>
      </c>
      <c r="D8" s="9" t="s">
        <v>15</v>
      </c>
      <c r="E8" s="9" t="s">
        <v>105</v>
      </c>
      <c r="F8" s="9" t="s">
        <v>29</v>
      </c>
      <c r="G8" s="10" t="s">
        <v>106</v>
      </c>
      <c r="H8" s="10" t="s">
        <v>107</v>
      </c>
      <c r="I8" s="10" t="s">
        <v>108</v>
      </c>
      <c r="J8" s="9"/>
      <c r="K8" s="9" t="s">
        <v>24</v>
      </c>
      <c r="L8" s="11" t="s">
        <v>94</v>
      </c>
      <c r="M8" s="9" t="s">
        <v>63</v>
      </c>
    </row>
    <row r="9" customFormat="false" ht="57.75" hidden="false" customHeight="true" outlineLevel="0" collapsed="false">
      <c r="A9" s="9" t="s">
        <v>109</v>
      </c>
      <c r="B9" s="9" t="s">
        <v>110</v>
      </c>
      <c r="C9" s="9" t="s">
        <v>111</v>
      </c>
      <c r="D9" s="9" t="s">
        <v>16</v>
      </c>
      <c r="E9" s="9" t="s">
        <v>112</v>
      </c>
      <c r="F9" s="9" t="s">
        <v>30</v>
      </c>
      <c r="G9" s="10" t="s">
        <v>113</v>
      </c>
      <c r="H9" s="10" t="s">
        <v>114</v>
      </c>
      <c r="I9" s="10" t="s">
        <v>115</v>
      </c>
      <c r="J9" s="9" t="s">
        <v>116</v>
      </c>
      <c r="K9" s="9" t="s">
        <v>23</v>
      </c>
      <c r="L9" s="9" t="s">
        <v>62</v>
      </c>
      <c r="M9" s="9" t="s">
        <v>63</v>
      </c>
    </row>
    <row r="10" customFormat="false" ht="57.75" hidden="false" customHeight="true" outlineLevel="0" collapsed="false">
      <c r="A10" s="9" t="s">
        <v>117</v>
      </c>
      <c r="B10" s="9" t="s">
        <v>118</v>
      </c>
      <c r="C10" s="9" t="s">
        <v>119</v>
      </c>
      <c r="D10" s="9" t="s">
        <v>16</v>
      </c>
      <c r="E10" s="9" t="s">
        <v>120</v>
      </c>
      <c r="F10" s="9" t="s">
        <v>32</v>
      </c>
      <c r="G10" s="10" t="s">
        <v>121</v>
      </c>
      <c r="H10" s="10" t="s">
        <v>122</v>
      </c>
      <c r="I10" s="10" t="s">
        <v>123</v>
      </c>
      <c r="J10" s="9" t="s">
        <v>124</v>
      </c>
      <c r="K10" s="9" t="s">
        <v>24</v>
      </c>
      <c r="L10" s="9" t="s">
        <v>62</v>
      </c>
      <c r="M10" s="9" t="s">
        <v>63</v>
      </c>
    </row>
    <row r="11" customFormat="false" ht="57.75" hidden="false" customHeight="true" outlineLevel="0" collapsed="false">
      <c r="A11" s="9" t="s">
        <v>125</v>
      </c>
      <c r="B11" s="9" t="s">
        <v>126</v>
      </c>
      <c r="C11" s="9" t="s">
        <v>127</v>
      </c>
      <c r="D11" s="9" t="s">
        <v>16</v>
      </c>
      <c r="E11" s="9" t="s">
        <v>128</v>
      </c>
      <c r="F11" s="9" t="s">
        <v>30</v>
      </c>
      <c r="G11" s="10" t="s">
        <v>129</v>
      </c>
      <c r="H11" s="10" t="s">
        <v>130</v>
      </c>
      <c r="I11" s="10" t="s">
        <v>131</v>
      </c>
      <c r="J11" s="9"/>
      <c r="K11" s="9" t="s">
        <v>23</v>
      </c>
      <c r="L11" s="9" t="s">
        <v>62</v>
      </c>
      <c r="M11" s="9" t="s">
        <v>63</v>
      </c>
    </row>
    <row r="12" customFormat="false" ht="57.75" hidden="false" customHeight="true" outlineLevel="0" collapsed="false">
      <c r="A12" s="9" t="s">
        <v>132</v>
      </c>
      <c r="B12" s="9" t="s">
        <v>133</v>
      </c>
      <c r="C12" s="9" t="s">
        <v>134</v>
      </c>
      <c r="D12" s="9" t="s">
        <v>16</v>
      </c>
      <c r="E12" s="9" t="s">
        <v>135</v>
      </c>
      <c r="F12" s="9" t="s">
        <v>31</v>
      </c>
      <c r="G12" s="10" t="s">
        <v>136</v>
      </c>
      <c r="H12" s="10" t="s">
        <v>137</v>
      </c>
      <c r="I12" s="10" t="s">
        <v>138</v>
      </c>
      <c r="J12" s="9"/>
      <c r="K12" s="9" t="s">
        <v>25</v>
      </c>
      <c r="L12" s="11" t="s">
        <v>94</v>
      </c>
      <c r="M12" s="9" t="s">
        <v>63</v>
      </c>
    </row>
    <row r="13" customFormat="false" ht="57.75" hidden="false" customHeight="true" outlineLevel="0" collapsed="false">
      <c r="A13" s="9" t="s">
        <v>139</v>
      </c>
      <c r="B13" s="9" t="s">
        <v>140</v>
      </c>
      <c r="C13" s="9" t="s">
        <v>141</v>
      </c>
      <c r="D13" s="9" t="s">
        <v>16</v>
      </c>
      <c r="E13" s="9" t="s">
        <v>142</v>
      </c>
      <c r="F13" s="9" t="s">
        <v>32</v>
      </c>
      <c r="G13" s="10" t="s">
        <v>143</v>
      </c>
      <c r="H13" s="10" t="s">
        <v>144</v>
      </c>
      <c r="I13" s="10" t="s">
        <v>145</v>
      </c>
      <c r="J13" s="9"/>
      <c r="K13" s="9" t="s">
        <v>24</v>
      </c>
      <c r="L13" s="11" t="s">
        <v>94</v>
      </c>
      <c r="M13" s="9" t="s">
        <v>63</v>
      </c>
    </row>
    <row r="14" customFormat="false" ht="57.75" hidden="false" customHeight="true" outlineLevel="0" collapsed="false">
      <c r="A14" s="9" t="s">
        <v>146</v>
      </c>
      <c r="B14" s="9" t="s">
        <v>147</v>
      </c>
      <c r="C14" s="9" t="s">
        <v>148</v>
      </c>
      <c r="D14" s="9" t="s">
        <v>16</v>
      </c>
      <c r="E14" s="9" t="s">
        <v>149</v>
      </c>
      <c r="F14" s="9" t="s">
        <v>30</v>
      </c>
      <c r="G14" s="10" t="s">
        <v>150</v>
      </c>
      <c r="H14" s="10" t="s">
        <v>151</v>
      </c>
      <c r="I14" s="10" t="s">
        <v>152</v>
      </c>
      <c r="J14" s="9"/>
      <c r="K14" s="9" t="s">
        <v>25</v>
      </c>
      <c r="L14" s="11" t="s">
        <v>94</v>
      </c>
      <c r="M14" s="9" t="s">
        <v>63</v>
      </c>
    </row>
    <row r="15" customFormat="false" ht="57.75" hidden="false" customHeight="true" outlineLevel="0" collapsed="false">
      <c r="A15" s="9" t="s">
        <v>153</v>
      </c>
      <c r="B15" s="9" t="s">
        <v>154</v>
      </c>
      <c r="C15" s="9" t="s">
        <v>155</v>
      </c>
      <c r="D15" s="9" t="s">
        <v>16</v>
      </c>
      <c r="E15" s="9" t="s">
        <v>156</v>
      </c>
      <c r="F15" s="9" t="s">
        <v>36</v>
      </c>
      <c r="G15" s="10" t="s">
        <v>157</v>
      </c>
      <c r="H15" s="10" t="s">
        <v>158</v>
      </c>
      <c r="I15" s="10" t="s">
        <v>159</v>
      </c>
      <c r="J15" s="9"/>
      <c r="K15" s="9" t="s">
        <v>25</v>
      </c>
      <c r="L15" s="11" t="s">
        <v>94</v>
      </c>
      <c r="M15" s="9" t="s">
        <v>63</v>
      </c>
    </row>
    <row r="16" customFormat="false" ht="57.75" hidden="false" customHeight="true" outlineLevel="0" collapsed="false">
      <c r="A16" s="9" t="s">
        <v>160</v>
      </c>
      <c r="B16" s="9" t="s">
        <v>161</v>
      </c>
      <c r="C16" s="9" t="s">
        <v>162</v>
      </c>
      <c r="D16" s="9" t="s">
        <v>17</v>
      </c>
      <c r="E16" s="9" t="s">
        <v>163</v>
      </c>
      <c r="F16" s="9" t="s">
        <v>27</v>
      </c>
      <c r="G16" s="10" t="s">
        <v>164</v>
      </c>
      <c r="H16" s="10" t="s">
        <v>165</v>
      </c>
      <c r="I16" s="10" t="s">
        <v>166</v>
      </c>
      <c r="J16" s="9" t="s">
        <v>167</v>
      </c>
      <c r="K16" s="9" t="s">
        <v>24</v>
      </c>
      <c r="L16" s="9" t="s">
        <v>62</v>
      </c>
      <c r="M16" s="9" t="s">
        <v>63</v>
      </c>
    </row>
    <row r="17" customFormat="false" ht="57.75" hidden="false" customHeight="true" outlineLevel="0" collapsed="false">
      <c r="A17" s="9" t="s">
        <v>168</v>
      </c>
      <c r="B17" s="9" t="s">
        <v>169</v>
      </c>
      <c r="C17" s="9" t="s">
        <v>170</v>
      </c>
      <c r="D17" s="9" t="s">
        <v>17</v>
      </c>
      <c r="E17" s="9" t="s">
        <v>163</v>
      </c>
      <c r="F17" s="9" t="s">
        <v>27</v>
      </c>
      <c r="G17" s="10" t="s">
        <v>171</v>
      </c>
      <c r="H17" s="10" t="s">
        <v>172</v>
      </c>
      <c r="I17" s="10" t="s">
        <v>173</v>
      </c>
      <c r="J17" s="9" t="s">
        <v>174</v>
      </c>
      <c r="K17" s="9" t="s">
        <v>24</v>
      </c>
      <c r="L17" s="9" t="s">
        <v>62</v>
      </c>
      <c r="M17" s="9" t="s">
        <v>63</v>
      </c>
    </row>
    <row r="18" customFormat="false" ht="57.75" hidden="false" customHeight="true" outlineLevel="0" collapsed="false">
      <c r="A18" s="9" t="s">
        <v>175</v>
      </c>
      <c r="B18" s="9" t="s">
        <v>176</v>
      </c>
      <c r="C18" s="9" t="s">
        <v>177</v>
      </c>
      <c r="D18" s="9" t="s">
        <v>17</v>
      </c>
      <c r="E18" s="9" t="s">
        <v>178</v>
      </c>
      <c r="F18" s="9" t="s">
        <v>37</v>
      </c>
      <c r="G18" s="10" t="s">
        <v>179</v>
      </c>
      <c r="H18" s="10" t="s">
        <v>180</v>
      </c>
      <c r="I18" s="10" t="s">
        <v>181</v>
      </c>
      <c r="J18" s="9" t="s">
        <v>182</v>
      </c>
      <c r="K18" s="9" t="s">
        <v>24</v>
      </c>
      <c r="L18" s="9" t="s">
        <v>62</v>
      </c>
      <c r="M18" s="9" t="s">
        <v>63</v>
      </c>
    </row>
    <row r="19" customFormat="false" ht="57.75" hidden="false" customHeight="true" outlineLevel="0" collapsed="false">
      <c r="A19" s="9" t="s">
        <v>183</v>
      </c>
      <c r="B19" s="9" t="s">
        <v>184</v>
      </c>
      <c r="C19" s="9" t="s">
        <v>185</v>
      </c>
      <c r="D19" s="9" t="s">
        <v>17</v>
      </c>
      <c r="E19" s="9" t="s">
        <v>186</v>
      </c>
      <c r="F19" s="9" t="s">
        <v>37</v>
      </c>
      <c r="G19" s="10" t="s">
        <v>187</v>
      </c>
      <c r="H19" s="10" t="s">
        <v>188</v>
      </c>
      <c r="I19" s="10" t="s">
        <v>189</v>
      </c>
      <c r="J19" s="9"/>
      <c r="K19" s="9" t="s">
        <v>24</v>
      </c>
      <c r="L19" s="9" t="s">
        <v>62</v>
      </c>
      <c r="M19" s="9" t="s">
        <v>63</v>
      </c>
    </row>
    <row r="20" customFormat="false" ht="57.75" hidden="false" customHeight="true" outlineLevel="0" collapsed="false">
      <c r="A20" s="9" t="s">
        <v>190</v>
      </c>
      <c r="B20" s="9" t="s">
        <v>191</v>
      </c>
      <c r="C20" s="9" t="s">
        <v>192</v>
      </c>
      <c r="D20" s="9" t="s">
        <v>17</v>
      </c>
      <c r="E20" s="9" t="s">
        <v>193</v>
      </c>
      <c r="F20" s="9" t="s">
        <v>29</v>
      </c>
      <c r="G20" s="10" t="s">
        <v>194</v>
      </c>
      <c r="H20" s="10" t="s">
        <v>195</v>
      </c>
      <c r="I20" s="10" t="s">
        <v>196</v>
      </c>
      <c r="J20" s="9"/>
      <c r="K20" s="9" t="s">
        <v>24</v>
      </c>
      <c r="L20" s="9" t="s">
        <v>62</v>
      </c>
      <c r="M20" s="9" t="s">
        <v>63</v>
      </c>
    </row>
    <row r="21" customFormat="false" ht="57.75" hidden="false" customHeight="true" outlineLevel="0" collapsed="false">
      <c r="A21" s="9" t="s">
        <v>197</v>
      </c>
      <c r="B21" s="9" t="s">
        <v>198</v>
      </c>
      <c r="C21" s="9" t="s">
        <v>199</v>
      </c>
      <c r="D21" s="9" t="s">
        <v>17</v>
      </c>
      <c r="E21" s="9" t="s">
        <v>200</v>
      </c>
      <c r="F21" s="9" t="s">
        <v>34</v>
      </c>
      <c r="G21" s="10" t="s">
        <v>201</v>
      </c>
      <c r="H21" s="10" t="s">
        <v>202</v>
      </c>
      <c r="I21" s="10" t="s">
        <v>203</v>
      </c>
      <c r="J21" s="9"/>
      <c r="K21" s="9" t="s">
        <v>23</v>
      </c>
      <c r="L21" s="9" t="s">
        <v>62</v>
      </c>
      <c r="M21" s="9" t="s">
        <v>63</v>
      </c>
    </row>
    <row r="22" customFormat="false" ht="57.75" hidden="false" customHeight="true" outlineLevel="0" collapsed="false">
      <c r="A22" s="9" t="s">
        <v>204</v>
      </c>
      <c r="B22" s="9" t="s">
        <v>205</v>
      </c>
      <c r="C22" s="9" t="s">
        <v>206</v>
      </c>
      <c r="D22" s="9" t="s">
        <v>17</v>
      </c>
      <c r="E22" s="9" t="s">
        <v>207</v>
      </c>
      <c r="F22" s="9" t="s">
        <v>29</v>
      </c>
      <c r="G22" s="10" t="s">
        <v>208</v>
      </c>
      <c r="H22" s="10" t="s">
        <v>209</v>
      </c>
      <c r="I22" s="10" t="s">
        <v>210</v>
      </c>
      <c r="J22" s="9"/>
      <c r="K22" s="9" t="s">
        <v>24</v>
      </c>
      <c r="L22" s="9" t="s">
        <v>62</v>
      </c>
      <c r="M22" s="9" t="s">
        <v>63</v>
      </c>
    </row>
    <row r="23" customFormat="false" ht="57.75" hidden="false" customHeight="true" outlineLevel="0" collapsed="false">
      <c r="A23" s="9" t="s">
        <v>211</v>
      </c>
      <c r="B23" s="9" t="s">
        <v>212</v>
      </c>
      <c r="C23" s="9" t="s">
        <v>213</v>
      </c>
      <c r="D23" s="9" t="s">
        <v>17</v>
      </c>
      <c r="E23" s="9" t="s">
        <v>214</v>
      </c>
      <c r="F23" s="9" t="s">
        <v>32</v>
      </c>
      <c r="G23" s="10" t="s">
        <v>215</v>
      </c>
      <c r="H23" s="10" t="s">
        <v>216</v>
      </c>
      <c r="I23" s="10" t="s">
        <v>217</v>
      </c>
      <c r="J23" s="9"/>
      <c r="K23" s="9" t="s">
        <v>24</v>
      </c>
      <c r="L23" s="11" t="s">
        <v>94</v>
      </c>
      <c r="M23" s="9" t="s">
        <v>63</v>
      </c>
    </row>
    <row r="24" customFormat="false" ht="57.75" hidden="false" customHeight="true" outlineLevel="0" collapsed="false">
      <c r="A24" s="9" t="s">
        <v>218</v>
      </c>
      <c r="B24" s="9" t="s">
        <v>219</v>
      </c>
      <c r="C24" s="9" t="s">
        <v>220</v>
      </c>
      <c r="D24" s="9" t="s">
        <v>18</v>
      </c>
      <c r="E24" s="9" t="s">
        <v>221</v>
      </c>
      <c r="F24" s="9" t="s">
        <v>32</v>
      </c>
      <c r="G24" s="10" t="s">
        <v>222</v>
      </c>
      <c r="H24" s="10" t="s">
        <v>223</v>
      </c>
      <c r="I24" s="10" t="s">
        <v>224</v>
      </c>
      <c r="J24" s="9" t="s">
        <v>225</v>
      </c>
      <c r="K24" s="9" t="s">
        <v>25</v>
      </c>
      <c r="L24" s="9" t="s">
        <v>62</v>
      </c>
      <c r="M24" s="9" t="s">
        <v>63</v>
      </c>
    </row>
    <row r="25" customFormat="false" ht="57.75" hidden="false" customHeight="true" outlineLevel="0" collapsed="false">
      <c r="A25" s="9" t="s">
        <v>226</v>
      </c>
      <c r="B25" s="9" t="s">
        <v>227</v>
      </c>
      <c r="C25" s="9" t="s">
        <v>228</v>
      </c>
      <c r="D25" s="9" t="s">
        <v>18</v>
      </c>
      <c r="E25" s="9" t="s">
        <v>229</v>
      </c>
      <c r="F25" s="9" t="s">
        <v>27</v>
      </c>
      <c r="G25" s="10" t="s">
        <v>230</v>
      </c>
      <c r="H25" s="10" t="s">
        <v>231</v>
      </c>
      <c r="I25" s="10" t="s">
        <v>232</v>
      </c>
      <c r="J25" s="9" t="s">
        <v>233</v>
      </c>
      <c r="K25" s="9" t="s">
        <v>25</v>
      </c>
      <c r="L25" s="9" t="s">
        <v>62</v>
      </c>
      <c r="M25" s="9" t="s">
        <v>63</v>
      </c>
    </row>
    <row r="26" customFormat="false" ht="57.75" hidden="false" customHeight="true" outlineLevel="0" collapsed="false">
      <c r="A26" s="9" t="s">
        <v>234</v>
      </c>
      <c r="B26" s="9" t="s">
        <v>235</v>
      </c>
      <c r="C26" s="9" t="s">
        <v>236</v>
      </c>
      <c r="D26" s="9" t="s">
        <v>18</v>
      </c>
      <c r="E26" s="9" t="s">
        <v>237</v>
      </c>
      <c r="F26" s="9" t="s">
        <v>30</v>
      </c>
      <c r="G26" s="10" t="s">
        <v>238</v>
      </c>
      <c r="H26" s="10" t="s">
        <v>239</v>
      </c>
      <c r="I26" s="10" t="s">
        <v>240</v>
      </c>
      <c r="J26" s="9"/>
      <c r="K26" s="9" t="s">
        <v>24</v>
      </c>
      <c r="L26" s="9" t="s">
        <v>62</v>
      </c>
      <c r="M26" s="9" t="s">
        <v>63</v>
      </c>
    </row>
    <row r="27" customFormat="false" ht="57.75" hidden="false" customHeight="true" outlineLevel="0" collapsed="false">
      <c r="A27" s="9" t="s">
        <v>241</v>
      </c>
      <c r="B27" s="9" t="s">
        <v>242</v>
      </c>
      <c r="C27" s="9" t="s">
        <v>119</v>
      </c>
      <c r="D27" s="9" t="s">
        <v>18</v>
      </c>
      <c r="E27" s="9" t="s">
        <v>243</v>
      </c>
      <c r="F27" s="9" t="s">
        <v>32</v>
      </c>
      <c r="G27" s="10" t="s">
        <v>244</v>
      </c>
      <c r="H27" s="10" t="s">
        <v>245</v>
      </c>
      <c r="I27" s="10" t="s">
        <v>246</v>
      </c>
      <c r="J27" s="9" t="s">
        <v>124</v>
      </c>
      <c r="K27" s="9" t="s">
        <v>24</v>
      </c>
      <c r="L27" s="9" t="s">
        <v>62</v>
      </c>
      <c r="M27" s="9" t="s">
        <v>63</v>
      </c>
    </row>
    <row r="28" customFormat="false" ht="57.75" hidden="false" customHeight="true" outlineLevel="0" collapsed="false">
      <c r="A28" s="9" t="s">
        <v>247</v>
      </c>
      <c r="B28" s="9" t="s">
        <v>248</v>
      </c>
      <c r="C28" s="9" t="s">
        <v>249</v>
      </c>
      <c r="D28" s="9" t="s">
        <v>18</v>
      </c>
      <c r="E28" s="9" t="s">
        <v>250</v>
      </c>
      <c r="F28" s="9" t="s">
        <v>30</v>
      </c>
      <c r="G28" s="10" t="s">
        <v>251</v>
      </c>
      <c r="H28" s="10" t="s">
        <v>252</v>
      </c>
      <c r="I28" s="10" t="s">
        <v>253</v>
      </c>
      <c r="J28" s="9" t="s">
        <v>254</v>
      </c>
      <c r="K28" s="9" t="s">
        <v>24</v>
      </c>
      <c r="L28" s="9" t="s">
        <v>62</v>
      </c>
      <c r="M28" s="9" t="s">
        <v>63</v>
      </c>
    </row>
    <row r="29" customFormat="false" ht="57.75" hidden="false" customHeight="true" outlineLevel="0" collapsed="false">
      <c r="A29" s="9" t="s">
        <v>255</v>
      </c>
      <c r="B29" s="9" t="s">
        <v>256</v>
      </c>
      <c r="C29" s="9" t="s">
        <v>257</v>
      </c>
      <c r="D29" s="9" t="s">
        <v>18</v>
      </c>
      <c r="E29" s="9" t="s">
        <v>258</v>
      </c>
      <c r="F29" s="9" t="s">
        <v>29</v>
      </c>
      <c r="G29" s="10" t="s">
        <v>259</v>
      </c>
      <c r="H29" s="10" t="s">
        <v>260</v>
      </c>
      <c r="I29" s="10" t="s">
        <v>261</v>
      </c>
      <c r="J29" s="9"/>
      <c r="K29" s="9" t="s">
        <v>24</v>
      </c>
      <c r="L29" s="11" t="s">
        <v>94</v>
      </c>
      <c r="M29" s="9" t="s">
        <v>63</v>
      </c>
    </row>
    <row r="30" customFormat="false" ht="57.75" hidden="false" customHeight="true" outlineLevel="0" collapsed="false">
      <c r="A30" s="9" t="s">
        <v>262</v>
      </c>
      <c r="B30" s="9" t="s">
        <v>263</v>
      </c>
      <c r="C30" s="9" t="s">
        <v>264</v>
      </c>
      <c r="D30" s="9" t="s">
        <v>18</v>
      </c>
      <c r="E30" s="9" t="s">
        <v>265</v>
      </c>
      <c r="F30" s="9" t="s">
        <v>30</v>
      </c>
      <c r="G30" s="10" t="s">
        <v>266</v>
      </c>
      <c r="H30" s="10" t="s">
        <v>267</v>
      </c>
      <c r="I30" s="10" t="s">
        <v>268</v>
      </c>
      <c r="J30" s="9"/>
      <c r="K30" s="9" t="s">
        <v>24</v>
      </c>
      <c r="L30" s="11" t="s">
        <v>94</v>
      </c>
      <c r="M30" s="9" t="s">
        <v>63</v>
      </c>
    </row>
    <row r="31" customFormat="false" ht="57.75" hidden="false" customHeight="true" outlineLevel="0" collapsed="false">
      <c r="A31" s="9" t="s">
        <v>269</v>
      </c>
      <c r="B31" s="9" t="s">
        <v>270</v>
      </c>
      <c r="C31" s="9" t="s">
        <v>271</v>
      </c>
      <c r="D31" s="9" t="s">
        <v>18</v>
      </c>
      <c r="E31" s="9" t="s">
        <v>272</v>
      </c>
      <c r="F31" s="9" t="s">
        <v>32</v>
      </c>
      <c r="G31" s="10" t="s">
        <v>273</v>
      </c>
      <c r="H31" s="10" t="s">
        <v>274</v>
      </c>
      <c r="I31" s="10" t="s">
        <v>275</v>
      </c>
      <c r="J31" s="9"/>
      <c r="K31" s="9" t="s">
        <v>24</v>
      </c>
      <c r="L31" s="11" t="s">
        <v>94</v>
      </c>
      <c r="M31" s="9" t="s">
        <v>63</v>
      </c>
    </row>
    <row r="32" customFormat="false" ht="57.75" hidden="false" customHeight="true" outlineLevel="0" collapsed="false">
      <c r="A32" s="9" t="s">
        <v>276</v>
      </c>
      <c r="B32" s="9" t="s">
        <v>277</v>
      </c>
      <c r="C32" s="9" t="s">
        <v>278</v>
      </c>
      <c r="D32" s="9" t="s">
        <v>18</v>
      </c>
      <c r="E32" s="9" t="s">
        <v>279</v>
      </c>
      <c r="F32" s="9" t="s">
        <v>28</v>
      </c>
      <c r="G32" s="10" t="s">
        <v>280</v>
      </c>
      <c r="H32" s="10" t="s">
        <v>281</v>
      </c>
      <c r="I32" s="10" t="s">
        <v>282</v>
      </c>
      <c r="J32" s="9"/>
      <c r="K32" s="9" t="s">
        <v>23</v>
      </c>
      <c r="L32" s="9" t="s">
        <v>62</v>
      </c>
      <c r="M32" s="9" t="s">
        <v>63</v>
      </c>
    </row>
    <row r="33" customFormat="false" ht="57.75" hidden="false" customHeight="true" outlineLevel="0" collapsed="false">
      <c r="A33" s="9" t="s">
        <v>283</v>
      </c>
      <c r="B33" s="9" t="s">
        <v>284</v>
      </c>
      <c r="C33" s="9" t="s">
        <v>285</v>
      </c>
      <c r="D33" s="9" t="s">
        <v>19</v>
      </c>
      <c r="E33" s="9" t="s">
        <v>286</v>
      </c>
      <c r="F33" s="9" t="s">
        <v>29</v>
      </c>
      <c r="G33" s="10" t="s">
        <v>287</v>
      </c>
      <c r="H33" s="10" t="s">
        <v>288</v>
      </c>
      <c r="I33" s="10" t="s">
        <v>289</v>
      </c>
      <c r="J33" s="9" t="s">
        <v>290</v>
      </c>
      <c r="K33" s="9" t="s">
        <v>25</v>
      </c>
      <c r="L33" s="9" t="s">
        <v>62</v>
      </c>
      <c r="M33" s="9" t="s">
        <v>63</v>
      </c>
    </row>
    <row r="34" customFormat="false" ht="57.75" hidden="false" customHeight="true" outlineLevel="0" collapsed="false">
      <c r="A34" s="9" t="s">
        <v>291</v>
      </c>
      <c r="B34" s="9" t="s">
        <v>292</v>
      </c>
      <c r="C34" s="9" t="s">
        <v>293</v>
      </c>
      <c r="D34" s="9" t="s">
        <v>19</v>
      </c>
      <c r="E34" s="9" t="s">
        <v>294</v>
      </c>
      <c r="F34" s="9" t="s">
        <v>32</v>
      </c>
      <c r="G34" s="10" t="s">
        <v>295</v>
      </c>
      <c r="H34" s="10" t="s">
        <v>296</v>
      </c>
      <c r="I34" s="10" t="s">
        <v>297</v>
      </c>
      <c r="J34" s="9" t="s">
        <v>298</v>
      </c>
      <c r="K34" s="9" t="s">
        <v>25</v>
      </c>
      <c r="L34" s="9" t="s">
        <v>62</v>
      </c>
      <c r="M34" s="9" t="s">
        <v>63</v>
      </c>
    </row>
    <row r="35" customFormat="false" ht="57.75" hidden="false" customHeight="true" outlineLevel="0" collapsed="false">
      <c r="A35" s="9" t="s">
        <v>299</v>
      </c>
      <c r="B35" s="9" t="s">
        <v>300</v>
      </c>
      <c r="C35" s="9" t="s">
        <v>301</v>
      </c>
      <c r="D35" s="9" t="s">
        <v>19</v>
      </c>
      <c r="E35" s="9" t="s">
        <v>302</v>
      </c>
      <c r="F35" s="9" t="s">
        <v>30</v>
      </c>
      <c r="G35" s="10" t="s">
        <v>303</v>
      </c>
      <c r="H35" s="10" t="s">
        <v>304</v>
      </c>
      <c r="I35" s="10" t="s">
        <v>305</v>
      </c>
      <c r="J35" s="9"/>
      <c r="K35" s="9" t="s">
        <v>24</v>
      </c>
      <c r="L35" s="11" t="s">
        <v>94</v>
      </c>
      <c r="M35" s="9" t="s">
        <v>63</v>
      </c>
    </row>
    <row r="36" customFormat="false" ht="57.75" hidden="false" customHeight="true" outlineLevel="0" collapsed="false">
      <c r="A36" s="9" t="s">
        <v>306</v>
      </c>
      <c r="B36" s="9" t="s">
        <v>307</v>
      </c>
      <c r="C36" s="9" t="s">
        <v>308</v>
      </c>
      <c r="D36" s="9" t="s">
        <v>19</v>
      </c>
      <c r="E36" s="9" t="s">
        <v>309</v>
      </c>
      <c r="F36" s="9" t="s">
        <v>32</v>
      </c>
      <c r="G36" s="10" t="s">
        <v>310</v>
      </c>
      <c r="H36" s="10" t="s">
        <v>311</v>
      </c>
      <c r="I36" s="10" t="s">
        <v>145</v>
      </c>
      <c r="J36" s="9"/>
      <c r="K36" s="9" t="s">
        <v>24</v>
      </c>
      <c r="L36" s="11" t="s">
        <v>94</v>
      </c>
      <c r="M36" s="9" t="s">
        <v>63</v>
      </c>
    </row>
    <row r="37" customFormat="false" ht="57.75" hidden="false" customHeight="true" outlineLevel="0" collapsed="false">
      <c r="A37" s="9" t="s">
        <v>312</v>
      </c>
      <c r="B37" s="9" t="s">
        <v>313</v>
      </c>
      <c r="C37" s="9" t="s">
        <v>314</v>
      </c>
      <c r="D37" s="9" t="s">
        <v>19</v>
      </c>
      <c r="E37" s="9" t="s">
        <v>315</v>
      </c>
      <c r="F37" s="9" t="s">
        <v>30</v>
      </c>
      <c r="G37" s="10" t="s">
        <v>316</v>
      </c>
      <c r="H37" s="10" t="s">
        <v>317</v>
      </c>
      <c r="I37" s="10" t="s">
        <v>318</v>
      </c>
      <c r="J37" s="9"/>
      <c r="K37" s="9" t="s">
        <v>24</v>
      </c>
      <c r="L37" s="11" t="s">
        <v>94</v>
      </c>
      <c r="M37" s="9" t="s">
        <v>63</v>
      </c>
    </row>
    <row r="38" customFormat="false" ht="57.75" hidden="false" customHeight="true" outlineLevel="0" collapsed="false">
      <c r="A38" s="9" t="s">
        <v>319</v>
      </c>
      <c r="B38" s="9" t="s">
        <v>320</v>
      </c>
      <c r="C38" s="9" t="s">
        <v>321</v>
      </c>
      <c r="D38" s="9" t="s">
        <v>20</v>
      </c>
      <c r="E38" s="9" t="s">
        <v>322</v>
      </c>
      <c r="F38" s="9" t="s">
        <v>27</v>
      </c>
      <c r="G38" s="10" t="s">
        <v>323</v>
      </c>
      <c r="H38" s="10" t="s">
        <v>324</v>
      </c>
      <c r="I38" s="10" t="s">
        <v>325</v>
      </c>
      <c r="J38" s="9" t="s">
        <v>326</v>
      </c>
      <c r="K38" s="9" t="s">
        <v>25</v>
      </c>
      <c r="L38" s="9" t="s">
        <v>62</v>
      </c>
      <c r="M38" s="9" t="s">
        <v>63</v>
      </c>
    </row>
    <row r="39" customFormat="false" ht="57.75" hidden="false" customHeight="true" outlineLevel="0" collapsed="false">
      <c r="A39" s="9" t="s">
        <v>327</v>
      </c>
      <c r="B39" s="9" t="s">
        <v>328</v>
      </c>
      <c r="C39" s="9" t="s">
        <v>119</v>
      </c>
      <c r="D39" s="9" t="s">
        <v>20</v>
      </c>
      <c r="E39" s="9" t="s">
        <v>329</v>
      </c>
      <c r="F39" s="9" t="s">
        <v>32</v>
      </c>
      <c r="G39" s="10" t="s">
        <v>330</v>
      </c>
      <c r="H39" s="10" t="s">
        <v>331</v>
      </c>
      <c r="I39" s="10" t="s">
        <v>123</v>
      </c>
      <c r="J39" s="9" t="s">
        <v>124</v>
      </c>
      <c r="K39" s="9" t="s">
        <v>24</v>
      </c>
      <c r="L39" s="9" t="s">
        <v>62</v>
      </c>
      <c r="M39" s="9" t="s">
        <v>63</v>
      </c>
    </row>
    <row r="40" customFormat="false" ht="57.75" hidden="false" customHeight="true" outlineLevel="0" collapsed="false">
      <c r="A40" s="9" t="s">
        <v>332</v>
      </c>
      <c r="B40" s="9" t="s">
        <v>333</v>
      </c>
      <c r="C40" s="9" t="s">
        <v>334</v>
      </c>
      <c r="D40" s="9" t="s">
        <v>20</v>
      </c>
      <c r="E40" s="9" t="s">
        <v>335</v>
      </c>
      <c r="F40" s="9" t="s">
        <v>32</v>
      </c>
      <c r="G40" s="10" t="s">
        <v>336</v>
      </c>
      <c r="H40" s="10" t="s">
        <v>337</v>
      </c>
      <c r="I40" s="10" t="s">
        <v>338</v>
      </c>
      <c r="J40" s="9"/>
      <c r="K40" s="9" t="s">
        <v>25</v>
      </c>
      <c r="L40" s="11" t="s">
        <v>94</v>
      </c>
      <c r="M40" s="9" t="s">
        <v>63</v>
      </c>
    </row>
    <row r="41" customFormat="false" ht="57.75" hidden="false" customHeight="true" outlineLevel="0" collapsed="false">
      <c r="A41" s="9" t="s">
        <v>339</v>
      </c>
      <c r="B41" s="9" t="s">
        <v>340</v>
      </c>
      <c r="C41" s="9" t="s">
        <v>341</v>
      </c>
      <c r="D41" s="9" t="s">
        <v>20</v>
      </c>
      <c r="E41" s="9" t="s">
        <v>342</v>
      </c>
      <c r="F41" s="9" t="s">
        <v>30</v>
      </c>
      <c r="G41" s="10" t="s">
        <v>343</v>
      </c>
      <c r="H41" s="10" t="s">
        <v>344</v>
      </c>
      <c r="I41" s="10" t="s">
        <v>345</v>
      </c>
      <c r="J41" s="9"/>
      <c r="K41" s="9" t="s">
        <v>24</v>
      </c>
      <c r="L41" s="11" t="s">
        <v>94</v>
      </c>
      <c r="M41" s="9" t="s">
        <v>63</v>
      </c>
    </row>
    <row r="42" customFormat="false" ht="57.75" hidden="false" customHeight="true" outlineLevel="0" collapsed="false">
      <c r="A42" s="9" t="s">
        <v>346</v>
      </c>
      <c r="B42" s="9" t="s">
        <v>347</v>
      </c>
      <c r="C42" s="9" t="s">
        <v>348</v>
      </c>
      <c r="D42" s="9" t="s">
        <v>20</v>
      </c>
      <c r="E42" s="9" t="s">
        <v>349</v>
      </c>
      <c r="F42" s="9" t="s">
        <v>31</v>
      </c>
      <c r="G42" s="10" t="s">
        <v>350</v>
      </c>
      <c r="H42" s="10" t="s">
        <v>351</v>
      </c>
      <c r="I42" s="10" t="s">
        <v>138</v>
      </c>
      <c r="J42" s="9"/>
      <c r="K42" s="9" t="s">
        <v>24</v>
      </c>
      <c r="L42" s="11" t="s">
        <v>94</v>
      </c>
      <c r="M42" s="9" t="s">
        <v>63</v>
      </c>
    </row>
    <row r="43" customFormat="false" ht="57.75" hidden="false" customHeight="true" outlineLevel="0" collapsed="false">
      <c r="A43" s="9" t="s">
        <v>352</v>
      </c>
      <c r="B43" s="9" t="s">
        <v>353</v>
      </c>
      <c r="C43" s="9" t="s">
        <v>354</v>
      </c>
      <c r="D43" s="9" t="s">
        <v>20</v>
      </c>
      <c r="E43" s="9" t="s">
        <v>355</v>
      </c>
      <c r="F43" s="9" t="s">
        <v>30</v>
      </c>
      <c r="G43" s="10" t="s">
        <v>356</v>
      </c>
      <c r="H43" s="10" t="s">
        <v>357</v>
      </c>
      <c r="I43" s="10" t="s">
        <v>358</v>
      </c>
      <c r="J43" s="9"/>
      <c r="K43" s="9" t="s">
        <v>24</v>
      </c>
      <c r="L43" s="11" t="s">
        <v>94</v>
      </c>
      <c r="M43" s="9" t="s">
        <v>63</v>
      </c>
    </row>
    <row r="44" customFormat="false" ht="57.75" hidden="false" customHeight="true" outlineLevel="0" collapsed="false">
      <c r="A44" s="9" t="s">
        <v>359</v>
      </c>
      <c r="B44" s="9" t="s">
        <v>360</v>
      </c>
      <c r="C44" s="9" t="s">
        <v>213</v>
      </c>
      <c r="D44" s="9" t="s">
        <v>20</v>
      </c>
      <c r="E44" s="9" t="s">
        <v>361</v>
      </c>
      <c r="F44" s="9" t="s">
        <v>32</v>
      </c>
      <c r="G44" s="10" t="s">
        <v>362</v>
      </c>
      <c r="H44" s="10" t="s">
        <v>363</v>
      </c>
      <c r="I44" s="10" t="s">
        <v>364</v>
      </c>
      <c r="J44" s="9"/>
      <c r="K44" s="9" t="s">
        <v>24</v>
      </c>
      <c r="L44" s="11" t="s">
        <v>94</v>
      </c>
      <c r="M44" s="9" t="s">
        <v>63</v>
      </c>
    </row>
    <row r="46" customFormat="false" ht="15" hidden="false" customHeight="false" outlineLevel="0" collapsed="false">
      <c r="A46" s="12" t="s">
        <v>365</v>
      </c>
    </row>
    <row r="47" customFormat="false" ht="15" hidden="false" customHeight="false" outlineLevel="0" collapsed="false">
      <c r="A47" s="13" t="s">
        <v>366</v>
      </c>
      <c r="B47" s="13" t="s">
        <v>367</v>
      </c>
      <c r="C47" s="13" t="s">
        <v>368</v>
      </c>
      <c r="D47" s="13" t="s">
        <v>369</v>
      </c>
      <c r="E47" s="13" t="s">
        <v>370</v>
      </c>
      <c r="F47" s="13" t="s">
        <v>30</v>
      </c>
      <c r="G47" s="13" t="s">
        <v>371</v>
      </c>
      <c r="H47" s="13" t="s">
        <v>372</v>
      </c>
      <c r="I47" s="13" t="s">
        <v>373</v>
      </c>
      <c r="J47" s="13"/>
      <c r="K47" s="13" t="s">
        <v>24</v>
      </c>
      <c r="L47" s="13" t="s">
        <v>94</v>
      </c>
      <c r="M47" s="13" t="s">
        <v>374</v>
      </c>
    </row>
  </sheetData>
  <autoFilter ref="A1:M44"/>
  <dataValidations count="4">
    <dataValidation allowBlank="true" errorStyle="stop" operator="between" showDropDown="false" showErrorMessage="false" showInputMessage="false" sqref="K2:K400" type="list">
      <formula1>"Thriving,Holding,At risk,Critical"</formula1>
      <formula2>0</formula2>
    </dataValidation>
    <dataValidation allowBlank="true" errorStyle="stop" operator="between" showDropDown="false" showErrorMessage="false" showInputMessage="false" sqref="L2:L400" type="list">
      <formula1>"Yes,No"</formula1>
      <formula2>0</formula2>
    </dataValidation>
    <dataValidation allowBlank="true" errorStyle="stop" operator="between" showDropDown="false" showErrorMessage="false" showInputMessage="false" sqref="D2:D400" type="list">
      <formula1>"North Malabar,The Malabar Coast,The Bronze Belt,The Backwaters,The High Range,South Travancore"</formula1>
      <formula2>0</formula2>
    </dataValidation>
    <dataValidation allowBlank="true" errorStyle="stop" operator="between" showDropDown="false" showErrorMessage="false" showInputMessage="false" sqref="F2:F400" type="list">
      <formula1>"On the loom,With the needle,In metal,In wood,In clay,In fibre,In print,In pigment,In leather,In paper,In sound,In stone,In glass"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32"/>
    <col collapsed="false" customWidth="true" hidden="false" outlineLevel="0" max="4" min="4" style="0" width="15"/>
    <col collapsed="false" customWidth="true" hidden="false" outlineLevel="0" max="5" min="5" style="0" width="14"/>
    <col collapsed="false" customWidth="true" hidden="false" outlineLevel="0" max="6" min="6" style="0" width="18"/>
    <col collapsed="false" customWidth="true" hidden="false" outlineLevel="0" max="7" min="7" style="0" width="40"/>
  </cols>
  <sheetData>
    <row r="1" customFormat="false" ht="30" hidden="false" customHeight="true" outlineLevel="0" collapsed="false">
      <c r="A1" s="8" t="s">
        <v>375</v>
      </c>
      <c r="B1" s="8" t="s">
        <v>376</v>
      </c>
      <c r="C1" s="8" t="s">
        <v>377</v>
      </c>
      <c r="D1" s="8" t="s">
        <v>378</v>
      </c>
      <c r="E1" s="8" t="s">
        <v>379</v>
      </c>
      <c r="F1" s="8" t="s">
        <v>380</v>
      </c>
      <c r="G1" s="8" t="s">
        <v>381</v>
      </c>
    </row>
    <row r="2" customFormat="false" ht="15" hidden="false" customHeight="false" outlineLevel="0" collapsed="false">
      <c r="A2" s="10" t="s">
        <v>290</v>
      </c>
      <c r="B2" s="10" t="s">
        <v>284</v>
      </c>
      <c r="C2" s="10" t="s">
        <v>382</v>
      </c>
      <c r="D2" s="10" t="s">
        <v>383</v>
      </c>
      <c r="E2" s="10" t="s">
        <v>384</v>
      </c>
      <c r="F2" s="10" t="s">
        <v>385</v>
      </c>
      <c r="G2" s="10"/>
    </row>
    <row r="3" customFormat="false" ht="15" hidden="false" customHeight="false" outlineLevel="0" collapsed="false">
      <c r="A3" s="10" t="s">
        <v>225</v>
      </c>
      <c r="B3" s="10" t="s">
        <v>219</v>
      </c>
      <c r="C3" s="10" t="s">
        <v>386</v>
      </c>
      <c r="D3" s="10" t="s">
        <v>387</v>
      </c>
      <c r="E3" s="10" t="s">
        <v>388</v>
      </c>
      <c r="F3" s="10" t="s">
        <v>385</v>
      </c>
      <c r="G3" s="10"/>
    </row>
    <row r="4" customFormat="false" ht="15" hidden="false" customHeight="false" outlineLevel="0" collapsed="false">
      <c r="A4" s="10" t="s">
        <v>254</v>
      </c>
      <c r="B4" s="10" t="s">
        <v>389</v>
      </c>
      <c r="C4" s="10" t="s">
        <v>390</v>
      </c>
      <c r="D4" s="10" t="s">
        <v>391</v>
      </c>
      <c r="E4" s="10" t="s">
        <v>392</v>
      </c>
      <c r="F4" s="10" t="s">
        <v>385</v>
      </c>
      <c r="G4" s="10"/>
    </row>
    <row r="5" customFormat="false" ht="15" hidden="false" customHeight="false" outlineLevel="0" collapsed="false">
      <c r="A5" s="10" t="s">
        <v>124</v>
      </c>
      <c r="B5" s="10" t="s">
        <v>393</v>
      </c>
      <c r="C5" s="10" t="s">
        <v>390</v>
      </c>
      <c r="D5" s="10" t="s">
        <v>391</v>
      </c>
      <c r="E5" s="10" t="s">
        <v>388</v>
      </c>
      <c r="F5" s="10" t="s">
        <v>385</v>
      </c>
      <c r="G5" s="10"/>
    </row>
    <row r="6" customFormat="false" ht="15" hidden="false" customHeight="false" outlineLevel="0" collapsed="false">
      <c r="A6" s="10" t="s">
        <v>182</v>
      </c>
      <c r="B6" s="10" t="s">
        <v>176</v>
      </c>
      <c r="C6" s="10" t="s">
        <v>394</v>
      </c>
      <c r="D6" s="10" t="s">
        <v>391</v>
      </c>
      <c r="E6" s="10" t="s">
        <v>395</v>
      </c>
      <c r="F6" s="10" t="s">
        <v>385</v>
      </c>
      <c r="G6" s="10"/>
    </row>
    <row r="7" customFormat="false" ht="15" hidden="false" customHeight="false" outlineLevel="0" collapsed="false">
      <c r="A7" s="10" t="s">
        <v>71</v>
      </c>
      <c r="B7" s="10" t="s">
        <v>65</v>
      </c>
      <c r="C7" s="10" t="s">
        <v>396</v>
      </c>
      <c r="D7" s="10" t="s">
        <v>397</v>
      </c>
      <c r="E7" s="10" t="s">
        <v>398</v>
      </c>
      <c r="F7" s="10" t="s">
        <v>385</v>
      </c>
      <c r="G7" s="10"/>
    </row>
    <row r="8" customFormat="false" ht="23.85" hidden="false" customHeight="false" outlineLevel="0" collapsed="false">
      <c r="A8" s="10" t="s">
        <v>326</v>
      </c>
      <c r="B8" s="10" t="s">
        <v>399</v>
      </c>
      <c r="C8" s="10" t="s">
        <v>400</v>
      </c>
      <c r="D8" s="10" t="s">
        <v>397</v>
      </c>
      <c r="E8" s="10" t="s">
        <v>398</v>
      </c>
      <c r="F8" s="10" t="s">
        <v>385</v>
      </c>
      <c r="G8" s="10"/>
    </row>
    <row r="9" customFormat="false" ht="15" hidden="false" customHeight="false" outlineLevel="0" collapsed="false">
      <c r="A9" s="10" t="s">
        <v>61</v>
      </c>
      <c r="B9" s="10" t="s">
        <v>55</v>
      </c>
      <c r="C9" s="10" t="s">
        <v>401</v>
      </c>
      <c r="D9" s="10" t="s">
        <v>402</v>
      </c>
      <c r="E9" s="10" t="s">
        <v>384</v>
      </c>
      <c r="F9" s="10" t="s">
        <v>385</v>
      </c>
      <c r="G9" s="10"/>
    </row>
    <row r="10" customFormat="false" ht="15" hidden="false" customHeight="false" outlineLevel="0" collapsed="false">
      <c r="A10" s="10" t="s">
        <v>79</v>
      </c>
      <c r="B10" s="10" t="s">
        <v>73</v>
      </c>
      <c r="C10" s="10" t="s">
        <v>403</v>
      </c>
      <c r="D10" s="10" t="s">
        <v>402</v>
      </c>
      <c r="E10" s="10" t="s">
        <v>398</v>
      </c>
      <c r="F10" s="10" t="s">
        <v>385</v>
      </c>
      <c r="G10" s="10"/>
    </row>
    <row r="11" customFormat="false" ht="15" hidden="false" customHeight="false" outlineLevel="0" collapsed="false">
      <c r="A11" s="10" t="s">
        <v>167</v>
      </c>
      <c r="B11" s="10" t="s">
        <v>161</v>
      </c>
      <c r="C11" s="10" t="s">
        <v>404</v>
      </c>
      <c r="D11" s="10" t="s">
        <v>402</v>
      </c>
      <c r="E11" s="10" t="s">
        <v>398</v>
      </c>
      <c r="F11" s="10" t="s">
        <v>385</v>
      </c>
      <c r="G11" s="10"/>
    </row>
    <row r="12" customFormat="false" ht="15" hidden="false" customHeight="false" outlineLevel="0" collapsed="false">
      <c r="A12" s="10" t="s">
        <v>233</v>
      </c>
      <c r="B12" s="10" t="s">
        <v>227</v>
      </c>
      <c r="C12" s="10" t="s">
        <v>405</v>
      </c>
      <c r="D12" s="10" t="s">
        <v>406</v>
      </c>
      <c r="E12" s="10" t="s">
        <v>398</v>
      </c>
      <c r="F12" s="10" t="s">
        <v>385</v>
      </c>
      <c r="G12" s="10"/>
    </row>
    <row r="13" customFormat="false" ht="15" hidden="false" customHeight="false" outlineLevel="0" collapsed="false">
      <c r="A13" s="10" t="s">
        <v>174</v>
      </c>
      <c r="B13" s="10" t="s">
        <v>407</v>
      </c>
      <c r="C13" s="10" t="s">
        <v>404</v>
      </c>
      <c r="D13" s="10" t="s">
        <v>408</v>
      </c>
      <c r="E13" s="10" t="s">
        <v>398</v>
      </c>
      <c r="F13" s="10" t="s">
        <v>385</v>
      </c>
      <c r="G13" s="10"/>
    </row>
    <row r="14" customFormat="false" ht="15" hidden="false" customHeight="false" outlineLevel="0" collapsed="false">
      <c r="A14" s="10" t="s">
        <v>298</v>
      </c>
      <c r="B14" s="10" t="s">
        <v>409</v>
      </c>
      <c r="C14" s="10" t="s">
        <v>410</v>
      </c>
      <c r="D14" s="10" t="s">
        <v>411</v>
      </c>
      <c r="E14" s="10" t="s">
        <v>388</v>
      </c>
      <c r="F14" s="10" t="s">
        <v>385</v>
      </c>
      <c r="G14" s="10"/>
    </row>
    <row r="16" customFormat="false" ht="15" hidden="false" customHeight="false" outlineLevel="0" collapsed="false">
      <c r="A16" s="12" t="s">
        <v>412</v>
      </c>
    </row>
    <row r="17" customFormat="false" ht="15" hidden="false" customHeight="false" outlineLevel="0" collapsed="false">
      <c r="A17" s="6" t="s">
        <v>413</v>
      </c>
      <c r="B17" s="6" t="s">
        <v>414</v>
      </c>
      <c r="C17" s="6" t="s">
        <v>415</v>
      </c>
      <c r="D17" s="6"/>
      <c r="E17" s="6" t="s">
        <v>416</v>
      </c>
      <c r="F17" s="6" t="s">
        <v>385</v>
      </c>
      <c r="G17" s="6"/>
    </row>
    <row r="18" customFormat="false" ht="15" hidden="false" customHeight="false" outlineLevel="0" collapsed="false">
      <c r="A18" s="6" t="s">
        <v>417</v>
      </c>
      <c r="B18" s="6" t="s">
        <v>418</v>
      </c>
      <c r="C18" s="6" t="s">
        <v>419</v>
      </c>
      <c r="D18" s="6"/>
      <c r="E18" s="6" t="s">
        <v>416</v>
      </c>
      <c r="F18" s="6" t="s">
        <v>385</v>
      </c>
      <c r="G18" s="6"/>
    </row>
    <row r="19" customFormat="false" ht="15" hidden="false" customHeight="false" outlineLevel="0" collapsed="false">
      <c r="A19" s="6" t="s">
        <v>420</v>
      </c>
      <c r="B19" s="6" t="s">
        <v>421</v>
      </c>
      <c r="C19" s="6" t="s">
        <v>422</v>
      </c>
      <c r="D19" s="6"/>
      <c r="E19" s="6" t="s">
        <v>416</v>
      </c>
      <c r="F19" s="6" t="s">
        <v>385</v>
      </c>
      <c r="G19" s="6"/>
    </row>
    <row r="20" customFormat="false" ht="15" hidden="false" customHeight="false" outlineLevel="0" collapsed="false">
      <c r="A20" s="6" t="s">
        <v>423</v>
      </c>
      <c r="B20" s="6" t="s">
        <v>424</v>
      </c>
      <c r="C20" s="6" t="s">
        <v>425</v>
      </c>
      <c r="D20" s="6"/>
      <c r="E20" s="6" t="s">
        <v>416</v>
      </c>
      <c r="F20" s="6" t="s">
        <v>385</v>
      </c>
      <c r="G20" s="6"/>
    </row>
    <row r="21" customFormat="false" ht="15" hidden="false" customHeight="false" outlineLevel="0" collapsed="false">
      <c r="A21" s="6" t="s">
        <v>426</v>
      </c>
      <c r="B21" s="6" t="s">
        <v>427</v>
      </c>
      <c r="C21" s="6" t="s">
        <v>428</v>
      </c>
      <c r="D21" s="6"/>
      <c r="E21" s="6" t="s">
        <v>416</v>
      </c>
      <c r="F21" s="6" t="s">
        <v>385</v>
      </c>
      <c r="G21" s="6"/>
    </row>
    <row r="22" customFormat="false" ht="15" hidden="false" customHeight="false" outlineLevel="0" collapsed="false">
      <c r="A22" s="6" t="s">
        <v>429</v>
      </c>
      <c r="B22" s="6" t="s">
        <v>430</v>
      </c>
      <c r="C22" s="6" t="s">
        <v>431</v>
      </c>
      <c r="D22" s="6"/>
      <c r="E22" s="6" t="s">
        <v>416</v>
      </c>
      <c r="F22" s="6" t="s">
        <v>385</v>
      </c>
      <c r="G22" s="6"/>
    </row>
    <row r="23" customFormat="false" ht="15" hidden="false" customHeight="false" outlineLevel="0" collapsed="false">
      <c r="A23" s="6" t="s">
        <v>432</v>
      </c>
      <c r="B23" s="6" t="s">
        <v>433</v>
      </c>
      <c r="C23" s="6" t="s">
        <v>434</v>
      </c>
      <c r="D23" s="6"/>
      <c r="E23" s="6" t="s">
        <v>416</v>
      </c>
      <c r="F23" s="6" t="s">
        <v>385</v>
      </c>
      <c r="G23" s="6"/>
    </row>
    <row r="24" customFormat="false" ht="15" hidden="false" customHeight="false" outlineLevel="0" collapsed="false">
      <c r="A24" s="6" t="s">
        <v>435</v>
      </c>
      <c r="B24" s="6" t="s">
        <v>436</v>
      </c>
      <c r="C24" s="6" t="s">
        <v>437</v>
      </c>
      <c r="D24" s="6"/>
      <c r="E24" s="6" t="s">
        <v>416</v>
      </c>
      <c r="F24" s="6" t="s">
        <v>385</v>
      </c>
      <c r="G24" s="6"/>
    </row>
    <row r="25" customFormat="false" ht="15" hidden="false" customHeight="false" outlineLevel="0" collapsed="false">
      <c r="A25" s="6" t="s">
        <v>438</v>
      </c>
      <c r="B25" s="6" t="s">
        <v>439</v>
      </c>
      <c r="C25" s="6" t="s">
        <v>440</v>
      </c>
      <c r="D25" s="6"/>
      <c r="E25" s="6" t="s">
        <v>416</v>
      </c>
      <c r="F25" s="6" t="s">
        <v>385</v>
      </c>
      <c r="G25" s="6"/>
    </row>
    <row r="26" customFormat="false" ht="15" hidden="false" customHeight="false" outlineLevel="0" collapsed="false">
      <c r="A26" s="6" t="s">
        <v>441</v>
      </c>
      <c r="B26" s="6" t="s">
        <v>442</v>
      </c>
      <c r="C26" s="6" t="s">
        <v>443</v>
      </c>
      <c r="D26" s="6"/>
      <c r="E26" s="6" t="s">
        <v>416</v>
      </c>
      <c r="F26" s="6" t="s">
        <v>385</v>
      </c>
      <c r="G26" s="6"/>
    </row>
    <row r="28" customFormat="false" ht="15" hidden="false" customHeight="false" outlineLevel="0" collapsed="false">
      <c r="A28" s="12" t="s">
        <v>444</v>
      </c>
    </row>
    <row r="29" customFormat="false" ht="15" hidden="false" customHeight="false" outlineLevel="0" collapsed="false">
      <c r="A29" s="6" t="s">
        <v>445</v>
      </c>
      <c r="B29" s="6" t="s">
        <v>446</v>
      </c>
      <c r="C29" s="6" t="s">
        <v>447</v>
      </c>
      <c r="D29" s="6" t="s">
        <v>448</v>
      </c>
      <c r="E29" s="6" t="s">
        <v>449</v>
      </c>
      <c r="F29" s="6" t="s">
        <v>450</v>
      </c>
      <c r="G29" s="6" t="s">
        <v>451</v>
      </c>
    </row>
    <row r="30" customFormat="false" ht="15" hidden="false" customHeight="false" outlineLevel="0" collapsed="false">
      <c r="A30" s="6" t="s">
        <v>445</v>
      </c>
      <c r="B30" s="6" t="s">
        <v>452</v>
      </c>
      <c r="C30" s="6" t="s">
        <v>453</v>
      </c>
      <c r="D30" s="6" t="s">
        <v>454</v>
      </c>
      <c r="E30" s="6" t="s">
        <v>449</v>
      </c>
      <c r="F30" s="6" t="s">
        <v>450</v>
      </c>
      <c r="G30" s="6" t="s">
        <v>451</v>
      </c>
    </row>
    <row r="31" customFormat="false" ht="15" hidden="false" customHeight="false" outlineLevel="0" collapsed="false">
      <c r="A31" s="6" t="s">
        <v>445</v>
      </c>
      <c r="B31" s="6" t="s">
        <v>455</v>
      </c>
      <c r="C31" s="6" t="s">
        <v>456</v>
      </c>
      <c r="D31" s="6" t="s">
        <v>457</v>
      </c>
      <c r="E31" s="6" t="s">
        <v>449</v>
      </c>
      <c r="F31" s="6" t="s">
        <v>450</v>
      </c>
      <c r="G31" s="6" t="s">
        <v>451</v>
      </c>
    </row>
    <row r="32" customFormat="false" ht="15" hidden="false" customHeight="false" outlineLevel="0" collapsed="false">
      <c r="A32" s="6" t="s">
        <v>445</v>
      </c>
      <c r="B32" s="6" t="s">
        <v>191</v>
      </c>
      <c r="C32" s="6" t="s">
        <v>458</v>
      </c>
      <c r="D32" s="6" t="s">
        <v>459</v>
      </c>
      <c r="E32" s="6" t="s">
        <v>449</v>
      </c>
      <c r="F32" s="6" t="s">
        <v>450</v>
      </c>
      <c r="G32" s="6" t="s">
        <v>451</v>
      </c>
    </row>
    <row r="33" customFormat="false" ht="15" hidden="false" customHeight="false" outlineLevel="0" collapsed="false">
      <c r="A33" s="6" t="s">
        <v>445</v>
      </c>
      <c r="B33" s="6" t="s">
        <v>460</v>
      </c>
      <c r="C33" s="6" t="s">
        <v>461</v>
      </c>
      <c r="D33" s="6" t="s">
        <v>462</v>
      </c>
      <c r="E33" s="6" t="s">
        <v>449</v>
      </c>
      <c r="F33" s="6" t="s">
        <v>450</v>
      </c>
      <c r="G33" s="6" t="s">
        <v>451</v>
      </c>
    </row>
    <row r="34" customFormat="false" ht="15" hidden="false" customHeight="false" outlineLevel="0" collapsed="false">
      <c r="A34" s="6" t="s">
        <v>445</v>
      </c>
      <c r="B34" s="6" t="s">
        <v>463</v>
      </c>
      <c r="C34" s="6" t="s">
        <v>464</v>
      </c>
      <c r="D34" s="6" t="s">
        <v>465</v>
      </c>
      <c r="E34" s="6" t="s">
        <v>449</v>
      </c>
      <c r="F34" s="6" t="s">
        <v>450</v>
      </c>
      <c r="G34" s="6" t="s">
        <v>451</v>
      </c>
    </row>
    <row r="36" customFormat="false" ht="15" hidden="false" customHeight="false" outlineLevel="0" collapsed="false">
      <c r="A36" s="7" t="s">
        <v>466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22"/>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2"/>
    <col collapsed="false" customWidth="true" hidden="false" outlineLevel="0" max="8" min="8" style="0" width="18"/>
  </cols>
  <sheetData>
    <row r="1" customFormat="false" ht="30" hidden="false" customHeight="true" outlineLevel="0" collapsed="false">
      <c r="A1" s="8" t="s">
        <v>467</v>
      </c>
      <c r="B1" s="8" t="s">
        <v>43</v>
      </c>
      <c r="C1" s="8" t="s">
        <v>44</v>
      </c>
      <c r="D1" s="8" t="s">
        <v>468</v>
      </c>
      <c r="E1" s="8" t="s">
        <v>469</v>
      </c>
      <c r="F1" s="8" t="s">
        <v>470</v>
      </c>
      <c r="G1" s="8" t="s">
        <v>471</v>
      </c>
      <c r="H1" s="8" t="s">
        <v>472</v>
      </c>
    </row>
    <row r="2" customFormat="false" ht="15" hidden="false" customHeight="false" outlineLevel="0" collapsed="false">
      <c r="A2" s="14" t="s">
        <v>386</v>
      </c>
      <c r="B2" s="14" t="s">
        <v>473</v>
      </c>
      <c r="C2" s="14" t="s">
        <v>18</v>
      </c>
      <c r="D2" s="14" t="n">
        <v>5</v>
      </c>
      <c r="E2" s="14" t="n">
        <v>1</v>
      </c>
      <c r="F2" s="14" t="s">
        <v>474</v>
      </c>
      <c r="G2" s="14"/>
      <c r="H2" s="14" t="s">
        <v>475</v>
      </c>
    </row>
    <row r="3" customFormat="false" ht="15" hidden="false" customHeight="false" outlineLevel="0" collapsed="false">
      <c r="A3" s="14" t="s">
        <v>476</v>
      </c>
      <c r="B3" s="14" t="s">
        <v>477</v>
      </c>
      <c r="C3" s="14" t="s">
        <v>18</v>
      </c>
      <c r="D3" s="14" t="n">
        <v>5</v>
      </c>
      <c r="E3" s="14" t="n">
        <v>1</v>
      </c>
      <c r="F3" s="14" t="s">
        <v>474</v>
      </c>
      <c r="G3" s="14"/>
      <c r="H3" s="14" t="s">
        <v>475</v>
      </c>
    </row>
    <row r="4" customFormat="false" ht="15" hidden="false" customHeight="false" outlineLevel="0" collapsed="false">
      <c r="A4" s="14" t="s">
        <v>478</v>
      </c>
      <c r="B4" s="14" t="s">
        <v>479</v>
      </c>
      <c r="C4" s="14" t="s">
        <v>18</v>
      </c>
      <c r="D4" s="14" t="n">
        <v>5</v>
      </c>
      <c r="E4" s="14" t="n">
        <v>1</v>
      </c>
      <c r="F4" s="14" t="s">
        <v>474</v>
      </c>
      <c r="G4" s="14"/>
      <c r="H4" s="14" t="s">
        <v>475</v>
      </c>
    </row>
    <row r="5" customFormat="false" ht="15" hidden="false" customHeight="false" outlineLevel="0" collapsed="false">
      <c r="A5" s="14" t="s">
        <v>394</v>
      </c>
      <c r="B5" s="14" t="s">
        <v>480</v>
      </c>
      <c r="C5" s="14" t="s">
        <v>17</v>
      </c>
      <c r="D5" s="14" t="n">
        <v>3</v>
      </c>
      <c r="E5" s="14" t="n">
        <v>1</v>
      </c>
      <c r="F5" s="14" t="s">
        <v>481</v>
      </c>
      <c r="G5" s="14"/>
      <c r="H5" s="14" t="s">
        <v>475</v>
      </c>
    </row>
    <row r="6" customFormat="false" ht="15" hidden="false" customHeight="false" outlineLevel="0" collapsed="false">
      <c r="A6" s="14" t="s">
        <v>482</v>
      </c>
      <c r="B6" s="14" t="s">
        <v>483</v>
      </c>
      <c r="C6" s="14" t="s">
        <v>17</v>
      </c>
      <c r="D6" s="14" t="n">
        <v>6</v>
      </c>
      <c r="E6" s="14" t="n">
        <v>0</v>
      </c>
      <c r="F6" s="14" t="s">
        <v>474</v>
      </c>
      <c r="G6" s="14"/>
      <c r="H6" s="14" t="s">
        <v>475</v>
      </c>
    </row>
    <row r="7" customFormat="false" ht="15" hidden="false" customHeight="false" outlineLevel="0" collapsed="false">
      <c r="A7" s="14" t="s">
        <v>410</v>
      </c>
      <c r="B7" s="14" t="s">
        <v>484</v>
      </c>
      <c r="C7" s="14" t="s">
        <v>19</v>
      </c>
      <c r="D7" s="14" t="n">
        <v>2</v>
      </c>
      <c r="E7" s="14" t="n">
        <v>1</v>
      </c>
      <c r="F7" s="14" t="s">
        <v>481</v>
      </c>
      <c r="G7" s="14"/>
      <c r="H7" s="14" t="s">
        <v>475</v>
      </c>
    </row>
    <row r="8" customFormat="false" ht="15" hidden="false" customHeight="false" outlineLevel="0" collapsed="false">
      <c r="A8" s="14" t="s">
        <v>485</v>
      </c>
      <c r="B8" s="14" t="s">
        <v>486</v>
      </c>
      <c r="C8" s="14" t="s">
        <v>19</v>
      </c>
      <c r="D8" s="14" t="n">
        <v>4</v>
      </c>
      <c r="E8" s="14" t="n">
        <v>2</v>
      </c>
      <c r="F8" s="14" t="s">
        <v>474</v>
      </c>
      <c r="G8" s="14"/>
      <c r="H8" s="14" t="s">
        <v>475</v>
      </c>
    </row>
    <row r="9" customFormat="false" ht="15" hidden="false" customHeight="false" outlineLevel="0" collapsed="false">
      <c r="A9" s="14" t="s">
        <v>487</v>
      </c>
      <c r="B9" s="14" t="s">
        <v>488</v>
      </c>
      <c r="C9" s="14" t="s">
        <v>16</v>
      </c>
      <c r="D9" s="14" t="n">
        <v>3</v>
      </c>
      <c r="E9" s="14" t="n">
        <v>1</v>
      </c>
      <c r="F9" s="14" t="s">
        <v>481</v>
      </c>
      <c r="G9" s="14"/>
      <c r="H9" s="14" t="s">
        <v>475</v>
      </c>
    </row>
    <row r="10" customFormat="false" ht="15" hidden="false" customHeight="false" outlineLevel="0" collapsed="false">
      <c r="A10" s="14" t="s">
        <v>489</v>
      </c>
      <c r="B10" s="14" t="s">
        <v>490</v>
      </c>
      <c r="C10" s="14" t="s">
        <v>16</v>
      </c>
      <c r="D10" s="14" t="n">
        <v>3</v>
      </c>
      <c r="E10" s="14" t="n">
        <v>2</v>
      </c>
      <c r="F10" s="14" t="s">
        <v>481</v>
      </c>
      <c r="G10" s="14"/>
      <c r="H10" s="14" t="s">
        <v>475</v>
      </c>
    </row>
    <row r="11" customFormat="false" ht="15" hidden="false" customHeight="false" outlineLevel="0" collapsed="false">
      <c r="A11" s="14" t="s">
        <v>491</v>
      </c>
      <c r="B11" s="14" t="s">
        <v>492</v>
      </c>
      <c r="C11" s="14" t="s">
        <v>16</v>
      </c>
      <c r="D11" s="14" t="n">
        <v>2</v>
      </c>
      <c r="E11" s="14" t="n">
        <v>2</v>
      </c>
      <c r="F11" s="14" t="s">
        <v>481</v>
      </c>
      <c r="G11" s="14"/>
      <c r="H11" s="14" t="s">
        <v>475</v>
      </c>
    </row>
    <row r="12" customFormat="false" ht="15" hidden="false" customHeight="false" outlineLevel="0" collapsed="false">
      <c r="A12" s="14" t="s">
        <v>396</v>
      </c>
      <c r="B12" s="14" t="s">
        <v>493</v>
      </c>
      <c r="C12" s="14" t="s">
        <v>15</v>
      </c>
      <c r="D12" s="14" t="n">
        <v>5</v>
      </c>
      <c r="E12" s="14" t="n">
        <v>2</v>
      </c>
      <c r="F12" s="14" t="s">
        <v>474</v>
      </c>
      <c r="G12" s="14"/>
      <c r="H12" s="14" t="s">
        <v>475</v>
      </c>
    </row>
    <row r="13" customFormat="false" ht="15" hidden="false" customHeight="false" outlineLevel="0" collapsed="false">
      <c r="A13" s="14" t="s">
        <v>403</v>
      </c>
      <c r="B13" s="14" t="s">
        <v>494</v>
      </c>
      <c r="C13" s="14" t="s">
        <v>15</v>
      </c>
      <c r="D13" s="14" t="n">
        <v>3</v>
      </c>
      <c r="E13" s="14" t="n">
        <v>1</v>
      </c>
      <c r="F13" s="14" t="s">
        <v>481</v>
      </c>
      <c r="G13" s="14"/>
      <c r="H13" s="14" t="s">
        <v>475</v>
      </c>
    </row>
    <row r="14" customFormat="false" ht="15" hidden="false" customHeight="false" outlineLevel="0" collapsed="false">
      <c r="A14" s="14" t="s">
        <v>495</v>
      </c>
      <c r="B14" s="14" t="s">
        <v>496</v>
      </c>
      <c r="C14" s="14" t="s">
        <v>20</v>
      </c>
      <c r="D14" s="14" t="n">
        <v>4</v>
      </c>
      <c r="E14" s="14" t="n">
        <v>2</v>
      </c>
      <c r="F14" s="14" t="s">
        <v>474</v>
      </c>
      <c r="G14" s="14"/>
      <c r="H14" s="14" t="s">
        <v>475</v>
      </c>
    </row>
    <row r="15" customFormat="false" ht="15" hidden="false" customHeight="false" outlineLevel="0" collapsed="false">
      <c r="A15" s="14" t="s">
        <v>497</v>
      </c>
      <c r="B15" s="14" t="s">
        <v>498</v>
      </c>
      <c r="C15" s="14" t="s">
        <v>20</v>
      </c>
      <c r="D15" s="14" t="n">
        <v>5</v>
      </c>
      <c r="E15" s="14" t="n">
        <v>3</v>
      </c>
      <c r="F15" s="14" t="s">
        <v>474</v>
      </c>
      <c r="G15" s="14"/>
      <c r="H15" s="14" t="s">
        <v>475</v>
      </c>
    </row>
    <row r="16" customFormat="false" ht="15" hidden="false" customHeight="false" outlineLevel="0" collapsed="false">
      <c r="A16" s="4" t="s">
        <v>499</v>
      </c>
      <c r="B16" s="4"/>
      <c r="C16" s="4"/>
      <c r="D16" s="4" t="n">
        <f aca="false">SUM(D2:D15)</f>
        <v>55</v>
      </c>
      <c r="E16" s="4" t="n">
        <f aca="false">SUM(E2:E15)</f>
        <v>20</v>
      </c>
      <c r="F16" s="4"/>
      <c r="G16" s="4"/>
      <c r="H16" s="4"/>
    </row>
    <row r="18" customFormat="false" ht="15" hidden="false" customHeight="false" outlineLevel="0" collapsed="false">
      <c r="A18" s="7" t="s">
        <v>500</v>
      </c>
    </row>
  </sheetData>
  <autoFilter ref="A1:H15"/>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2026-10-23T10:28:48Z</dcterms:created>
  <dc:creator>openpyxl</dc:creator>
  <dc:description/>
  <dc:language>en-US</dc:language>
  <cp:lastModifiedBy/>
  <dcterms:modified xsi:type="dcterms:W3CDTF">2026-10-23T10:28:49Z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