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register'!$A$1:$M$63</definedName>
    <definedName function="false" hidden="true" localSheetId="3" name="_xlnm._FilterDatabase" vbProcedure="false">Districts!$A$1:$H$37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<sst xmlns="http://schemas.openxmlformats.org/spreadsheetml/2006/main" count="1159" uniqueCount="589">
  <si>
    <t xml:space="preserve">Tisser Artisans Trust — Maharashtra craft register, first edition</t>
  </si>
  <si>
    <t xml:space="preserve">Companion database to 'Maharashtra: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</si>
  <si>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</si>
  <si>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</si>
  <si>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</si>
  <si>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</si>
  <si>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</si>
  <si>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</si>
  <si>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</si>
  <si>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</si>
  <si>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</si>
  <si>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</si>
  <si>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</si>
  <si>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covered by a GI</t>
  </si>
  <si>
    <t xml:space="preserve">By region</t>
  </si>
  <si>
    <t xml:space="preserve">Konkan</t>
  </si>
  <si>
    <t xml:space="preserve">Pune &amp; the Desh</t>
  </si>
  <si>
    <t xml:space="preserve">Nashik &amp; Khandesh</t>
  </si>
  <si>
    <t xml:space="preserve">Marathwada</t>
  </si>
  <si>
    <t xml:space="preserve">Amravati &amp; Berar</t>
  </si>
  <si>
    <t xml:space="preserve">Nagpur &amp; East Vidarbha</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</si>
  <si>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</si>
  <si>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</si>
  <si>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</si>
  <si>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</si>
  <si>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</si>
  <si>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</si>
  <si>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</si>
  <si>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</si>
  <si>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</si>
  <si>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</si>
  <si>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</si>
  <si>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</si>
  <si>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</si>
  <si>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</si>
  <si>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</si>
  <si>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</si>
  <si>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</si>
  <si>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</si>
  <si>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</si>
  <si>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</si>
  <si>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</si>
  <si>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</si>
  <si>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</si>
  <si>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</si>
  <si>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</si>
  <si>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</si>
  <si>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</si>
  <si>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</si>
  <si>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</si>
  <si>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</si>
  <si>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</si>
  <si>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</si>
  <si>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</si>
  <si>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</si>
  <si>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Sawantwadi Ganjifa</t>
  </si>
  <si>
    <t xml:space="preserve">सावंतवाडी गंजिफा</t>
  </si>
  <si>
    <t xml:space="preserve">Sindhudurg</t>
  </si>
  <si>
    <t xml:space="preserve">Chitari painters, under Sawantwadi royal patronage</t>
  </si>
  <si>
    <t xml:space="preserve">Hand-painted circular playing cards, lacquer-sealed. The Dashavatara pack runs to ten suits of twelve; Mughal, Navagraha, Rashi and bird-and-animal packs are also painted. Card blanks were once tamarind-seed paste and cloth; today they are painted in tempera and sealed in lac.</t>
  </si>
  <si>
    <t xml:space="preserve">GI 812</t>
  </si>
  <si>
    <t xml:space="preserve">812</t>
  </si>
  <si>
    <t xml:space="preserve">No</t>
  </si>
  <si>
    <t xml:space="preserve">First edition desk research</t>
  </si>
  <si>
    <t xml:space="preserve">RJ002</t>
  </si>
  <si>
    <t xml:space="preserve">Sawantwadi Wooden Craft</t>
  </si>
  <si>
    <t xml:space="preserve">सावंतवाडी लाकूडकाम</t>
  </si>
  <si>
    <t xml:space="preserve">Chitari community</t>
  </si>
  <si>
    <t xml:space="preserve">Lacquer-turned toys, fruit sets, boxes and bullock carts in soft pangara and hedu wood. Colour is applied on a spinning lathe by pressing a lac stick against the turning form — the heat of friction melts and bonds the pigment.</t>
  </si>
  <si>
    <t xml:space="preserve">GI 806</t>
  </si>
  <si>
    <t xml:space="preserve">806</t>
  </si>
  <si>
    <t xml:space="preserve">RJ003</t>
  </si>
  <si>
    <t xml:space="preserve">Pinguli Chitrakathi</t>
  </si>
  <si>
    <t xml:space="preserve">पिंगुळी चित्रकथी</t>
  </si>
  <si>
    <t xml:space="preserve">Thakar Adivasi community, Pinguli village near Kudal</t>
  </si>
  <si>
    <t xml:space="preserve">Picture-storytelling. Paintings roughly 12×18 inches, in natural reds, yellows and greens, are turned one by one while a sutradhar sings the Ramayana, Mahabharata or Nandi Purana to the vina, taal and huduk. Fewer than a handful of families still perform it.</t>
  </si>
  <si>
    <t xml:space="preserve">Living tradition</t>
  </si>
  <si>
    <t xml:space="preserve">RJ004</t>
  </si>
  <si>
    <t xml:space="preserve">Kalsutri Bahulya &amp; Shadow Puppets</t>
  </si>
  <si>
    <t xml:space="preserve">कळसूत्री बाहुल्या</t>
  </si>
  <si>
    <t xml:space="preserve">Thakar puppeteers</t>
  </si>
  <si>
    <t xml:space="preserve">String marionettes carved from light pangara wood, and translucent painted leather figures for shadow play behind a lit cloth screen. Part of a repertoire of eleven Thakar art forms, most of which are no longer performed.</t>
  </si>
  <si>
    <t xml:space="preserve">RJ005</t>
  </si>
  <si>
    <t xml:space="preserve">Pen Ganesh Idols</t>
  </si>
  <si>
    <t xml:space="preserve">पेणचे गणपती</t>
  </si>
  <si>
    <t xml:space="preserve">Raigad</t>
  </si>
  <si>
    <t xml:space="preserve">Hundreds of workshops in and around Pen town</t>
  </si>
  <si>
    <t xml:space="preserve">The largest ritual-image cluster in India. Moulded in shadu clay and plaster, dried, primed and painted by hand. The annual cycle is set entirely by Ganeshotsav; work on next year's idols begins within weeks of the last immersion.</t>
  </si>
  <si>
    <t xml:space="preserve">GI 949 · Cluster</t>
  </si>
  <si>
    <t xml:space="preserve">949</t>
  </si>
  <si>
    <t xml:space="preserve">RJ006</t>
  </si>
  <si>
    <t xml:space="preserve">Warli Painting</t>
  </si>
  <si>
    <t xml:space="preserve">वारली चित्रकला</t>
  </si>
  <si>
    <t xml:space="preserve">Palghar · Thane</t>
  </si>
  <si>
    <t xml:space="preserve">Warli community; Dahanu, Jawhar, Talasari</t>
  </si>
  <si>
    <t xml:space="preserve">Rice-paste white on a cow-dung-and-earth ground. Built from three shapes — circle, triangle, square — and organised around the tarpa dance spiral and the marriage-square chauk of Palghata. Ritual wall art that became the state's best-known export.</t>
  </si>
  <si>
    <t xml:space="preserve">GI 239 · Shared GI</t>
  </si>
  <si>
    <t xml:space="preserve">239</t>
  </si>
  <si>
    <t xml:space="preserve">RJ007</t>
  </si>
  <si>
    <t xml:space="preserve">Jawhar Bamboo &amp; Warli Wall Work</t>
  </si>
  <si>
    <t xml:space="preserve">जव्हार बांबूकाम</t>
  </si>
  <si>
    <t xml:space="preserve">Palghar</t>
  </si>
  <si>
    <t xml:space="preserve">Warli, Kokna and Mahadev Koli households</t>
  </si>
  <si>
    <t xml:space="preserve">Grain bins, winnowing fans, fish traps and roof screens in split bamboo and karvi, made to domestic order rather than for sale. The same households now supply mural and canvas work to urban buyers.</t>
  </si>
  <si>
    <t xml:space="preserve">Tribal cluster</t>
  </si>
  <si>
    <t xml:space="preserve">RJ008</t>
  </si>
  <si>
    <t xml:space="preserve">Koli Boat &amp; Net Craft</t>
  </si>
  <si>
    <t xml:space="preserve">कोळी नौकाकाम</t>
  </si>
  <si>
    <t xml:space="preserve">Mumbai · Thane · Raigad</t>
  </si>
  <si>
    <t xml:space="preserve">Koli fishing communities of Versova, Karanja, Uran</t>
  </si>
  <si>
    <t xml:space="preserve">Plank-built fishing craft, hand-knotted nets and cane fish traps, still made in the working koliwadas inside the metropolitan region. Under-documented as craft because it is classified as an occupation.</t>
  </si>
  <si>
    <t xml:space="preserve">Field-check</t>
  </si>
  <si>
    <t xml:space="preserve">Yes</t>
  </si>
  <si>
    <t xml:space="preserve">RJ009</t>
  </si>
  <si>
    <t xml:space="preserve">Zari, Zardozi &amp; Jewellery Ateliers</t>
  </si>
  <si>
    <t xml:space="preserve">जरी व जडावकाम</t>
  </si>
  <si>
    <t xml:space="preserve">Mumbai City · Suburban</t>
  </si>
  <si>
    <t xml:space="preserve">Karkhana workshops, largely migrant karigars</t>
  </si>
  <si>
    <t xml:space="preserve">Metal-thread embroidery and fine setting work concentrated in the city's bullion and garment districts. Mumbai functions as the state's finishing floor — much rural craft passes through it before reaching a market.</t>
  </si>
  <si>
    <t xml:space="preserve">ODOP: Gems &amp; Jewellery</t>
  </si>
  <si>
    <t xml:space="preserve">RJ010</t>
  </si>
  <si>
    <t xml:space="preserve">Coconut Shell &amp; Cane Ware</t>
  </si>
  <si>
    <t xml:space="preserve">नारळ करवंटी काम</t>
  </si>
  <si>
    <t xml:space="preserve">Ratnagiri · Sindhudurg</t>
  </si>
  <si>
    <t xml:space="preserve">Household units across the coastal talukas</t>
  </si>
  <si>
    <t xml:space="preserve">Ladles, bowls, lamps and buttons cut and polished from coconut shell; baskets and mats in cane and screwpine. A low-capital craft that expands and contracts with the tourist season.</t>
  </si>
  <si>
    <t xml:space="preserve">RJ011</t>
  </si>
  <si>
    <t xml:space="preserve">Kokan Lacquer &amp; Wood Turnery</t>
  </si>
  <si>
    <t xml:space="preserve">कोकण लाखकाम</t>
  </si>
  <si>
    <t xml:space="preserve">Ratnagiri</t>
  </si>
  <si>
    <t xml:space="preserve">Turners along the Ratnagiri–Sindhudurg belt</t>
  </si>
  <si>
    <t xml:space="preserve">An extension of the Sawantwadi lathe tradition down the coast: cradles, rolling pins, toys and ritual objects finished in coloured lac.</t>
  </si>
  <si>
    <t xml:space="preserve">RJ012</t>
  </si>
  <si>
    <t xml:space="preserve">Alibag &amp; Chaul Pottery</t>
  </si>
  <si>
    <t xml:space="preserve">अलिबाग मृत्तिकाकाम</t>
  </si>
  <si>
    <t xml:space="preserve">Kumbhar potters of the Raigad coast</t>
  </si>
  <si>
    <t xml:space="preserve">Wheel-thrown storage jars, water pots and roof tiles from estuarine clay. A GI application for Terracotta of Pen was filed and refused; the cluster remains unprotected.</t>
  </si>
  <si>
    <t xml:space="preserve">RJ013</t>
  </si>
  <si>
    <t xml:space="preserve">Kolhapuri Chappal</t>
  </si>
  <si>
    <t xml:space="preserve">कोल्हापुरी चप्पल</t>
  </si>
  <si>
    <t xml:space="preserve">Kolhapur · Sangli · Satara · Solapur</t>
  </si>
  <si>
    <t xml:space="preserve">Chambhar and Dhor artisan families</t>
  </si>
  <si>
    <t xml:space="preserve">Made entirely from bag-tanned leather — hide cured in babul bark and myrobalan fruit, never chrome. Sole, upper and heel are all vegetable-tanned; the braided kanwal and hand-plaited toe loop are stitched without nails.</t>
  </si>
  <si>
    <t xml:space="preserve">GI 169 · Shared GI</t>
  </si>
  <si>
    <t xml:space="preserve">169</t>
  </si>
  <si>
    <t xml:space="preserve">RJ014</t>
  </si>
  <si>
    <t xml:space="preserve">Hupari Silver Craft</t>
  </si>
  <si>
    <t xml:space="preserve">हुपरी चांदीकाम</t>
  </si>
  <si>
    <t xml:space="preserve">Kolhapur</t>
  </si>
  <si>
    <t xml:space="preserve">Hupari town — several thousand families in a single trade</t>
  </si>
  <si>
    <t xml:space="preserve">Anklets, toe-rings and chain in drawn silver wire. Hupari supplies a large share of India's silver anklet market; the craft is organised as a dense home-based supply chain rather than as individual studios.</t>
  </si>
  <si>
    <t xml:space="preserve">GI 792 · Cluster</t>
  </si>
  <si>
    <t xml:space="preserve">792</t>
  </si>
  <si>
    <t xml:space="preserve">RJ015</t>
  </si>
  <si>
    <t xml:space="preserve">Kolhapuri Saaj</t>
  </si>
  <si>
    <t xml:space="preserve">कोल्हापुरी साज</t>
  </si>
  <si>
    <t xml:space="preserve">Goldsmiths of Kolhapur city</t>
  </si>
  <si>
    <t xml:space="preserve">A necklace of twenty-one leaf-shaped pendants — each a jav or motif of a plant, creature or deity — closed with a taviz. Worn as a mark of marriage; the form is specific enough that it functions as a regional signature.</t>
  </si>
  <si>
    <t xml:space="preserve">Signature form</t>
  </si>
  <si>
    <t xml:space="preserve">RJ016</t>
  </si>
  <si>
    <t xml:space="preserve">Miraj Sitar &amp; Tanpura</t>
  </si>
  <si>
    <t xml:space="preserve">मिरज सतार व तानपुरा</t>
  </si>
  <si>
    <t xml:space="preserve">Sangli</t>
  </si>
  <si>
    <t xml:space="preserve">Instrument-making families of Miraj, since the nineteenth century</t>
  </si>
  <si>
    <t xml:space="preserve">Gourds grown to size in Pandharpur, seasoned teak and tun for the neck, bone and horn inlay. Miraj is the only town in India with separate protected specifications for both the sitar and the tanpura.</t>
  </si>
  <si>
    <t xml:space="preserve">GI 793 · GI 791</t>
  </si>
  <si>
    <t xml:space="preserve">793</t>
  </si>
  <si>
    <t xml:space="preserve">RJ017</t>
  </si>
  <si>
    <t xml:space="preserve">Solapur Chaddar</t>
  </si>
  <si>
    <t xml:space="preserve">सोलापूर चादर</t>
  </si>
  <si>
    <t xml:space="preserve">Solapur</t>
  </si>
  <si>
    <t xml:space="preserve">Padmashali and Devanga weaver communities</t>
  </si>
  <si>
    <t xml:space="preserve">Heavy jacquard cotton bedcovers, woven double-warp for a reversible face. The first product from Maharashtra to receive a GI, in 2004; the cluster was built by weavers who migrated from the Telugu country in the nineteenth century.</t>
  </si>
  <si>
    <t xml:space="preserve">GI 8 · First GI in the state</t>
  </si>
  <si>
    <t xml:space="preserve">8</t>
  </si>
  <si>
    <t xml:space="preserve">RJ018</t>
  </si>
  <si>
    <t xml:space="preserve">Solapur Terry Towel</t>
  </si>
  <si>
    <t xml:space="preserve">सोलापूर टेरी टॉवेल</t>
  </si>
  <si>
    <t xml:space="preserve">Solapur powerloom and handloom units</t>
  </si>
  <si>
    <t xml:space="preserve">Loop-pile cotton towelling with woven-in borders. Registered a month after the Chaddar, and the reason Solapur is the only district in the state with two textile GIs.</t>
  </si>
  <si>
    <t xml:space="preserve">GI 9</t>
  </si>
  <si>
    <t xml:space="preserve">9</t>
  </si>
  <si>
    <t xml:space="preserve">RJ019</t>
  </si>
  <si>
    <t xml:space="preserve">Ghongadi Wool Blankets</t>
  </si>
  <si>
    <t xml:space="preserve">घोंगडी</t>
  </si>
  <si>
    <t xml:space="preserve">Sangli · Solapur · Satara</t>
  </si>
  <si>
    <t xml:space="preserve">Dhangar and Sangar shepherd communities</t>
  </si>
  <si>
    <t xml:space="preserve">Coarse black-brown blankets woven from the wool of Deccani sheep on a pit loom, taking about a week to complete. Water-resistant, near-indestructible, and used as bedding, raincoat, floor seat and ritual object.</t>
  </si>
  <si>
    <t xml:space="preserve">Pastoral craft</t>
  </si>
  <si>
    <t xml:space="preserve">RJ020</t>
  </si>
  <si>
    <t xml:space="preserve">Khana / Khunn Blouse Fabric</t>
  </si>
  <si>
    <t xml:space="preserve">खण</t>
  </si>
  <si>
    <t xml:space="preserve">Sangli · Kolhapur</t>
  </si>
  <si>
    <t xml:space="preserve">Weavers of the Maharashtra–north Karnataka belt</t>
  </si>
  <si>
    <t xml:space="preserve">Short-length silk-cotton yardage woven specifically for blouses, in strong contrast colours with a small repeat butta. Traded across the state line for generations; increasingly reworked into contemporary garments.</t>
  </si>
  <si>
    <t xml:space="preserve">Cross-border tradition</t>
  </si>
  <si>
    <t xml:space="preserve">RJ021</t>
  </si>
  <si>
    <t xml:space="preserve">Puneri Pagadi</t>
  </si>
  <si>
    <t xml:space="preserve">पुणेरी पगडी</t>
  </si>
  <si>
    <t xml:space="preserve">Pune</t>
  </si>
  <si>
    <t xml:space="preserve">A small number of pagadi-makers in the old city</t>
  </si>
  <si>
    <t xml:space="preserve">A flat-topped, forward-tilted turban of stiffened cloth, worn in the Peshwa court and later adopted as civic dress by Pune's public figures. Now largely ceremonial — and produced by very few hands.</t>
  </si>
  <si>
    <t xml:space="preserve">GI 128</t>
  </si>
  <si>
    <t xml:space="preserve">128</t>
  </si>
  <si>
    <t xml:space="preserve">RJ022</t>
  </si>
  <si>
    <t xml:space="preserve">Tambat Copperware</t>
  </si>
  <si>
    <t xml:space="preserve">तांबट कला</t>
  </si>
  <si>
    <t xml:space="preserve">Tambat coppersmiths of Tambat Ali, Kasba Peth</t>
  </si>
  <si>
    <t xml:space="preserve">Sheet copper raised and planished by hand into water vessels, cooking pots and temple ware. The matt hammered surface — thousands of overlapping strikes — is the maker's signature. A GI application for Copperware of Pune was filed and refused.</t>
  </si>
  <si>
    <t xml:space="preserve">Urban cluster</t>
  </si>
  <si>
    <t xml:space="preserve">RJ023</t>
  </si>
  <si>
    <t xml:space="preserve">Wai &amp; Satara Stone Carving</t>
  </si>
  <si>
    <t xml:space="preserve">दगडी कोरीवकाम</t>
  </si>
  <si>
    <t xml:space="preserve">Satara</t>
  </si>
  <si>
    <t xml:space="preserve">Stone carvers along the Krishna ghats</t>
  </si>
  <si>
    <t xml:space="preserve">Basalt image-carving and temple repair work on the river ghats at Wai, sustained by restoration commissions rather than by new construction.</t>
  </si>
  <si>
    <t xml:space="preserve">RJ024</t>
  </si>
  <si>
    <t xml:space="preserve">Ganga-Jamuna Sarees</t>
  </si>
  <si>
    <t xml:space="preserve">गंगा-जमुना साडी</t>
  </si>
  <si>
    <t xml:space="preserve">Solapur handloom weavers</t>
  </si>
  <si>
    <t xml:space="preserve">Two-tone sarees named for the meeting of two rivers — one border in gold, the facing border in silver, or two contrasting colours run along the same length.</t>
  </si>
  <si>
    <t xml:space="preserve">RJ025</t>
  </si>
  <si>
    <t xml:space="preserve">Yeola Paithani</t>
  </si>
  <si>
    <t xml:space="preserve">येवला पैठणी</t>
  </si>
  <si>
    <t xml:space="preserve">Nashik</t>
  </si>
  <si>
    <t xml:space="preserve">Several thousand weaving households in Yeola town</t>
  </si>
  <si>
    <t xml:space="preserve">The larger of the two Paithani clusters. Silk warp, pure zari weft, and a tapestry pallu built by interlocking coloured wefts by hand — no shuttle passes the full width. A heavy saree can take a weaver a year.</t>
  </si>
  <si>
    <t xml:space="preserve">GI 150 &amp; 153 · ODOP</t>
  </si>
  <si>
    <t xml:space="preserve">150 &amp; 153</t>
  </si>
  <si>
    <t xml:space="preserve">RJ026</t>
  </si>
  <si>
    <t xml:space="preserve">Bhil &amp; Pawra Wall Painting</t>
  </si>
  <si>
    <t xml:space="preserve">भिल्ल भित्तिचित्र</t>
  </si>
  <si>
    <t xml:space="preserve">Nandurbar · Dhule</t>
  </si>
  <si>
    <t xml:space="preserve">Bhil and Pawra households of the Satpuda</t>
  </si>
  <si>
    <t xml:space="preserve">Votive horse-and-rider paintings made on the interior wall of a house to fulfil a vow, commissioned from a lakhara and consecrated by a badva. The painting is an offering, not a picture — its making is the ritual.</t>
  </si>
  <si>
    <t xml:space="preserve">Ritual art</t>
  </si>
  <si>
    <t xml:space="preserve">RJ027</t>
  </si>
  <si>
    <t xml:space="preserve">Ahirani &amp; Banjara Embroidery</t>
  </si>
  <si>
    <t xml:space="preserve">अहिराणी भरतकाम</t>
  </si>
  <si>
    <t xml:space="preserve">Dhule · Nandurbar · Jalgaon</t>
  </si>
  <si>
    <t xml:space="preserve">Khandeshi and Banjara women</t>
  </si>
  <si>
    <t xml:space="preserve">Mirror shisha set in chain and cross stitch on cotton, worked in dense bands on cholis, bags and hangings. A GI application for Banjara Handicrafts and Mirror Work was filed from Maharashtra and refused; the tradition remains unprotected.</t>
  </si>
  <si>
    <t xml:space="preserve">GI refused</t>
  </si>
  <si>
    <t xml:space="preserve">refused</t>
  </si>
  <si>
    <t xml:space="preserve">RJ028</t>
  </si>
  <si>
    <t xml:space="preserve">Satpuda Bamboo &amp; Grass</t>
  </si>
  <si>
    <t xml:space="preserve">बांबू व गवतकाम</t>
  </si>
  <si>
    <t xml:space="preserve">Nandurbar</t>
  </si>
  <si>
    <t xml:space="preserve">Bhil, Pawra and Kokna forest households</t>
  </si>
  <si>
    <t xml:space="preserve">Storage bins, mats, brooms and roofing in bamboo, sabai and date-palm leaf. Almost entirely a subsistence craft, made in the months between sowing and harvest.</t>
  </si>
  <si>
    <t xml:space="preserve">Forest craft</t>
  </si>
  <si>
    <t xml:space="preserve">RJ029</t>
  </si>
  <si>
    <t xml:space="preserve">Ghongadi of the Shepherd Routes</t>
  </si>
  <si>
    <t xml:space="preserve">Nandurbar · Ahilyanagar</t>
  </si>
  <si>
    <t xml:space="preserve">Dhangar shepherd families</t>
  </si>
  <si>
    <t xml:space="preserve">The northern end of the same wool economy as the Desh: flocks move, wool is shorn on the route, and blankets are woven at the winter halt.</t>
  </si>
  <si>
    <t xml:space="preserve">RJ030</t>
  </si>
  <si>
    <t xml:space="preserve">Nashik Temple Metalware</t>
  </si>
  <si>
    <t xml:space="preserve">नाशिक धातुकाम</t>
  </si>
  <si>
    <t xml:space="preserve">Brass and copper workers around Panchavati and Trimbakeshwar</t>
  </si>
  <si>
    <t xml:space="preserve">Lamps, kalash, puja vessels and bells produced for a continuous pilgrim market — an example of craft sustained by ritual demand rather than by design intervention.</t>
  </si>
  <si>
    <t xml:space="preserve">Pilgrim economy</t>
  </si>
  <si>
    <t xml:space="preserve">RJ031</t>
  </si>
  <si>
    <t xml:space="preserve">Rudraksha &amp; Tulsi Mala</t>
  </si>
  <si>
    <t xml:space="preserve">रुद्राक्ष माळ</t>
  </si>
  <si>
    <t xml:space="preserve">Stringers at Trimbakeshwar and Nashik ghats</t>
  </si>
  <si>
    <t xml:space="preserve">Sorting, grading, drilling and knotting of rudraksha, tulsi and sandal beads. Grading by mukhi — the number of natural clefts on the seed — is the skill that carries the value.</t>
  </si>
  <si>
    <t xml:space="preserve">RJ032</t>
  </si>
  <si>
    <t xml:space="preserve">Jalgaon Goldsmithing</t>
  </si>
  <si>
    <t xml:space="preserve">जळगाव सुवर्णकाम</t>
  </si>
  <si>
    <t xml:space="preserve">Jalgaon</t>
  </si>
  <si>
    <t xml:space="preserve">Goldsmith families of Jalgaon city</t>
  </si>
  <si>
    <t xml:space="preserve">A market town known across western India for hand-finished gold ornament. Machine-made chain now dominates volume, but hand-setting and repoussé finishing remain hand work.</t>
  </si>
  <si>
    <t xml:space="preserve">Trade cluster</t>
  </si>
  <si>
    <t xml:space="preserve">RJ033</t>
  </si>
  <si>
    <t xml:space="preserve">Ahilyanagar Brass &amp; Bell Metal</t>
  </si>
  <si>
    <t xml:space="preserve">पितळकाम</t>
  </si>
  <si>
    <t xml:space="preserve">Ahilyanagar</t>
  </si>
  <si>
    <t xml:space="preserve">Kasar metalworking families</t>
  </si>
  <si>
    <t xml:space="preserve">Cast and spun brass household vessels and temple bells, supplying the Ahilyanagar and Nashik pilgrimage circuits.</t>
  </si>
  <si>
    <t xml:space="preserve">RJ034</t>
  </si>
  <si>
    <t xml:space="preserve">Paithani</t>
  </si>
  <si>
    <t xml:space="preserve">पैठणी</t>
  </si>
  <si>
    <t xml:space="preserve">Chhatrapati Sambhajinagar (Paithan)</t>
  </si>
  <si>
    <t xml:space="preserve">Weavers of Paithan on the Godavari</t>
  </si>
  <si>
    <t xml:space="preserve">Called Mahavastra. Woven at Paithan for close to two millennia — the Satavahana capital traded its silk to Rome. Motifs read straight off the Ajanta ceilings: the muniya parrot, the lotus, the peacock, the asavali vine.</t>
  </si>
  <si>
    <t xml:space="preserve">RJ035</t>
  </si>
  <si>
    <t xml:space="preserve">Himroo</t>
  </si>
  <si>
    <t xml:space="preserve">हिमरू</t>
  </si>
  <si>
    <t xml:space="preserve">Chhatrapati Sambhajinagar</t>
  </si>
  <si>
    <t xml:space="preserve">A handful of workshops in the old city</t>
  </si>
  <si>
    <t xml:space="preserve">Silk-and-cotton figured weaving with an extra weft, brought to the Deccan when the Tughlaq capital moved to Daulatabad. Persian vines and arches on a cotton ground — a lighter, wearable answer to solid-silk kinkhwab. Very few looms remain.</t>
  </si>
  <si>
    <t xml:space="preserve">Critically small</t>
  </si>
  <si>
    <t xml:space="preserve">RJ036</t>
  </si>
  <si>
    <t xml:space="preserve">Mashru</t>
  </si>
  <si>
    <t xml:space="preserve">मशरू</t>
  </si>
  <si>
    <t xml:space="preserve">Weavers working alongside the Himroo looms</t>
  </si>
  <si>
    <t xml:space="preserve">Silk face, cotton back — from misru, 'mixed'. Satin-bound so that only silk touches the outside and only cotton touches the skin. Traditionally striped or zig-zagged; Gul Badan, Sangi and Ilaycha were the nineteenth-century types.</t>
  </si>
  <si>
    <t xml:space="preserve">RJ037</t>
  </si>
  <si>
    <t xml:space="preserve">Bidri Metal Inlay</t>
  </si>
  <si>
    <t xml:space="preserve">बिदरी काम</t>
  </si>
  <si>
    <t xml:space="preserve">Bidri workers of the old Nizam's territory</t>
  </si>
  <si>
    <t xml:space="preserve">Zinc-copper alloy cast, engraved, inlaid with pure silver, then blackened in a paste of soil taken from unlit fort earth. The soil reacts with the zinc, not the silver — so the ground goes matt black and the inlay stays bright.</t>
  </si>
  <si>
    <t xml:space="preserve">GI held by Bidar</t>
  </si>
  <si>
    <t xml:space="preserve">held by Bidar</t>
  </si>
  <si>
    <t xml:space="preserve">RJ038</t>
  </si>
  <si>
    <t xml:space="preserve">Kagzipura Handmade Paper</t>
  </si>
  <si>
    <t xml:space="preserve">कागजीपुरा कागद</t>
  </si>
  <si>
    <t xml:space="preserve">Kagzi papermaking families near Daulatabad</t>
  </si>
  <si>
    <t xml:space="preserve">Rag paper beaten from cotton waste and old cloth — no tree is cut. The trade is said to have arrived with Muhammad bin Tughlaq's court and stayed when the court left. Manuscript paper from here once served the whole Deccan.</t>
  </si>
  <si>
    <t xml:space="preserve">700-year cluster</t>
  </si>
  <si>
    <t xml:space="preserve">RJ039</t>
  </si>
  <si>
    <t xml:space="preserve">Kavdi Maal of Tuljapur</t>
  </si>
  <si>
    <t xml:space="preserve">तुळजापूर कवडी माळ</t>
  </si>
  <si>
    <t xml:space="preserve">Dharashiv</t>
  </si>
  <si>
    <t xml:space="preserve">Devotee-artisans at the Tulja Bhavani temple town</t>
  </si>
  <si>
    <t xml:space="preserve">Garlands strung from cowrie shells, worn by Bhavani devotees and by Gondhali and Potraj performers. A ritual object with a registered geographical identity — one of very few in India in that category.</t>
  </si>
  <si>
    <t xml:space="preserve">GI 952</t>
  </si>
  <si>
    <t xml:space="preserve">952</t>
  </si>
  <si>
    <t xml:space="preserve">RJ040</t>
  </si>
  <si>
    <t xml:space="preserve">Banjara Tanda Embroidery</t>
  </si>
  <si>
    <t xml:space="preserve">बंजारा भरतकाम</t>
  </si>
  <si>
    <t xml:space="preserve">Nanded · Hingoli · Parbhani</t>
  </si>
  <si>
    <t xml:space="preserve">Banjara (Lambani) women in tanda settlements</t>
  </si>
  <si>
    <t xml:space="preserve">Mirror, cowrie and coin worked into heavy geometric bands on skirts, cholis and bags. Marathwada's tandas hold one of the largest concentrations of the tradition in the state.</t>
  </si>
  <si>
    <t xml:space="preserve">RJ041</t>
  </si>
  <si>
    <t xml:space="preserve">Nanded Handloom</t>
  </si>
  <si>
    <t xml:space="preserve">नांदेड हातमाग</t>
  </si>
  <si>
    <t xml:space="preserve">Nanded</t>
  </si>
  <si>
    <t xml:space="preserve">Weaver settlements at Kandhar and Degloor</t>
  </si>
  <si>
    <t xml:space="preserve">Cotton and silk-cotton sarees on the Telangana border, sharing motif vocabulary with Narayanpet across the state line.</t>
  </si>
  <si>
    <t xml:space="preserve">RJ042</t>
  </si>
  <si>
    <t xml:space="preserve">Jalna &amp; Beed Cane and Wood</t>
  </si>
  <si>
    <t xml:space="preserve">बांबू व लाकूडकाम</t>
  </si>
  <si>
    <t xml:space="preserve">Jalna · Beed</t>
  </si>
  <si>
    <t xml:space="preserve">Burud basket-making households</t>
  </si>
  <si>
    <t xml:space="preserve">Bamboo baskets, grain measures and cattle muzzles made for the sugarcane and cotton economies. Documented thinly; a priority for the next survey round.</t>
  </si>
  <si>
    <t xml:space="preserve">RJ043</t>
  </si>
  <si>
    <t xml:space="preserve">Paithan Zari Drawing</t>
  </si>
  <si>
    <t xml:space="preserve">जरी ओढकाम</t>
  </si>
  <si>
    <t xml:space="preserve">Zari suppliers to the Paithani looms</t>
  </si>
  <si>
    <t xml:space="preserve">The drawing and flattening of gold and silver-gilt wire that the Paithani weft depends on. An invisible craft: when it fails, the visible craft fails with it.</t>
  </si>
  <si>
    <t xml:space="preserve">Supply craft</t>
  </si>
  <si>
    <t xml:space="preserve">RJ044</t>
  </si>
  <si>
    <t xml:space="preserve">Korku Bamboo &amp; Wood Craft</t>
  </si>
  <si>
    <t xml:space="preserve">कोरकू बांबूकाम</t>
  </si>
  <si>
    <t xml:space="preserve">Amravati (Melghat)</t>
  </si>
  <si>
    <t xml:space="preserve">Korku households of the Melghat hills</t>
  </si>
  <si>
    <t xml:space="preserve">Split-bamboo baskets, granary liners, fish traps and carved wooden house posts. The Melghat tiger reserve buffer both supplies the raw material and restricts its collection.</t>
  </si>
  <si>
    <t xml:space="preserve">RJ045</t>
  </si>
  <si>
    <t xml:space="preserve">Banjara Mirror Work</t>
  </si>
  <si>
    <t xml:space="preserve">बंजारा आरसाकाम</t>
  </si>
  <si>
    <t xml:space="preserve">Yavatmal · Washim · Buldhana</t>
  </si>
  <si>
    <t xml:space="preserve">Banjara tandas across western Vidarbha</t>
  </si>
  <si>
    <t xml:space="preserve">Lepo, mirror and shell work in a colour palette — madder, indigo, saffron, white — that is recognisable across four states. Yavatmal's tandas are among the most active.</t>
  </si>
  <si>
    <t xml:space="preserve">RJ046</t>
  </si>
  <si>
    <t xml:space="preserve">Kolam Basketry</t>
  </si>
  <si>
    <t xml:space="preserve">कोलाम टोपली</t>
  </si>
  <si>
    <t xml:space="preserve">Yavatmal</t>
  </si>
  <si>
    <t xml:space="preserve">Kolam community, a PVTG of the Yavatmal forests</t>
  </si>
  <si>
    <t xml:space="preserve">Fine coiled and woven bamboo work made for household use and barter. Recorded as skilled and specific; almost absent from craft marketing channels.</t>
  </si>
  <si>
    <t xml:space="preserve">Particularly vulnerable group</t>
  </si>
  <si>
    <t xml:space="preserve">RJ047</t>
  </si>
  <si>
    <t xml:space="preserve">Berar Khadi &amp; Handspun Cotton</t>
  </si>
  <si>
    <t xml:space="preserve">वऱ्हाडी खादी</t>
  </si>
  <si>
    <t xml:space="preserve">Akola · Amravati · Buldhana</t>
  </si>
  <si>
    <t xml:space="preserve">Khadi Gramodyog societies of the cotton belt</t>
  </si>
  <si>
    <t xml:space="preserve">Hand-spun, hand-woven cotton in the region that grows the fibre. Berar's cotton built the colonial ginning economy; khadi is what remains of local value addition.</t>
  </si>
  <si>
    <t xml:space="preserve">Gandhian institution</t>
  </si>
  <si>
    <t xml:space="preserve">RJ048</t>
  </si>
  <si>
    <t xml:space="preserve">Lonar &amp; Buldhana Pottery</t>
  </si>
  <si>
    <t xml:space="preserve">कुंभारकाम</t>
  </si>
  <si>
    <t xml:space="preserve">Buldhana</t>
  </si>
  <si>
    <t xml:space="preserve">Kumbhar potters around Lonar and Mehkar</t>
  </si>
  <si>
    <t xml:space="preserve">Black-soil wheel pottery for water storage and ritual use, fired in open ground kilns.</t>
  </si>
  <si>
    <t xml:space="preserve">RJ049</t>
  </si>
  <si>
    <t xml:space="preserve">Washim Wood Turnery</t>
  </si>
  <si>
    <t xml:space="preserve">लाकूडकाम</t>
  </si>
  <si>
    <t xml:space="preserve">Washim</t>
  </si>
  <si>
    <t xml:space="preserve">Turners and toy-makers of the Washim talukas</t>
  </si>
  <si>
    <t xml:space="preserve">Lathe-turned toys, cradles and ritual objects, sometimes lac-finished. Reported but not yet surveyed.</t>
  </si>
  <si>
    <t xml:space="preserve">RJ050</t>
  </si>
  <si>
    <t xml:space="preserve">Karvath Kati Sarees</t>
  </si>
  <si>
    <t xml:space="preserve">करवत काठी साडी</t>
  </si>
  <si>
    <t xml:space="preserve">Bhandara · Nagpur</t>
  </si>
  <si>
    <t xml:space="preserve">Weavers of Andhalgaon, Mohadi and Palandur</t>
  </si>
  <si>
    <t xml:space="preserve">Karvat means saw. The border is a row of hard triangular teeth, and the temple-tower motif in the field is drawn from the Ramtek shrine. Woven in cotton, and — since Bhandara rears its own cocoons — in tussar.</t>
  </si>
  <si>
    <t xml:space="preserve">GI 390 · ODOP</t>
  </si>
  <si>
    <t xml:space="preserve">390</t>
  </si>
  <si>
    <t xml:space="preserve">RJ051</t>
  </si>
  <si>
    <t xml:space="preserve">Tussar Rearing &amp; Reeling</t>
  </si>
  <si>
    <t xml:space="preserve">टसर रेशीम</t>
  </si>
  <si>
    <t xml:space="preserve">Bhandara · Gondia · Gadchiroli</t>
  </si>
  <si>
    <t xml:space="preserve">Forest households rearing cocoons on ain and arjun trees</t>
  </si>
  <si>
    <t xml:space="preserve">The rare case where cocoon rearing, reeling and weaving all sit in one district. The yarn is uneven by nature, and that unevenness is what gives tussar its dry, gold-grey light.</t>
  </si>
  <si>
    <t xml:space="preserve">Whole-cycle craft</t>
  </si>
  <si>
    <t xml:space="preserve">RJ052</t>
  </si>
  <si>
    <t xml:space="preserve">Mominpura Handloom</t>
  </si>
  <si>
    <t xml:space="preserve">मोमीनपुरा हातमाग</t>
  </si>
  <si>
    <t xml:space="preserve">Nagpur</t>
  </si>
  <si>
    <t xml:space="preserve">Weaving families of Mominpura, Nagpur</t>
  </si>
  <si>
    <t xml:space="preserve">A city weaving quarter producing Paithani- and Himroo-type figured cloth, stoles and dress material — a Vidarbha reading of Marathwada's court textiles.</t>
  </si>
  <si>
    <t xml:space="preserve">Urban weaving quarter</t>
  </si>
  <si>
    <t xml:space="preserve">RJ053</t>
  </si>
  <si>
    <t xml:space="preserve">Gond &amp; Pardhan Painting</t>
  </si>
  <si>
    <t xml:space="preserve">गोंड चित्रकला</t>
  </si>
  <si>
    <t xml:space="preserve">Gadchiroli · Chandrapur</t>
  </si>
  <si>
    <t xml:space="preserve">Gond and Pardhan artists of eastern Vidarbha</t>
  </si>
  <si>
    <t xml:space="preserve">Line-and-dot painting of animals, trees and clan stories. The better-known market sits in Madhya Pradesh, where the form holds a GI; Maharashtra's Gond belt is the same cultural region and remains largely unrecorded.</t>
  </si>
  <si>
    <t xml:space="preserve">Tribal art</t>
  </si>
  <si>
    <t xml:space="preserve">RJ054</t>
  </si>
  <si>
    <t xml:space="preserve">Madia &amp; Gond Bamboo Craft</t>
  </si>
  <si>
    <t xml:space="preserve">बांबू हस्तकला</t>
  </si>
  <si>
    <t xml:space="preserve">Madia, Gond and Burud artisans</t>
  </si>
  <si>
    <t xml:space="preserve">Around seventy per cent of Gadchiroli is forest. Baskets, mats, furniture, lampshades and structural bamboo are made here at a scale unmatched in the state, and increasingly through community forest-rights enterprises.</t>
  </si>
  <si>
    <t xml:space="preserve">Largest bamboo economy</t>
  </si>
  <si>
    <t xml:space="preserve">RJ055</t>
  </si>
  <si>
    <t xml:space="preserve">Wardha Khadi &amp; Charkha</t>
  </si>
  <si>
    <t xml:space="preserve">वर्धा खादी</t>
  </si>
  <si>
    <t xml:space="preserve">Wardha</t>
  </si>
  <si>
    <t xml:space="preserve">Institutions and societies around Sevagram</t>
  </si>
  <si>
    <t xml:space="preserve">The charkha that Gandhi promoted from Wardha is still turned here. The district's ODOP product is cotton yarn — a rare instance of a craft technology, rather than an object, being named as a district's signature.</t>
  </si>
  <si>
    <t xml:space="preserve">ODOP: Cotton yarn</t>
  </si>
  <si>
    <t xml:space="preserve">RJ056</t>
  </si>
  <si>
    <t xml:space="preserve">Bhandara Brass Ware</t>
  </si>
  <si>
    <t xml:space="preserve">भंडारा पितळकाम</t>
  </si>
  <si>
    <t xml:space="preserve">Bhandara</t>
  </si>
  <si>
    <t xml:space="preserve">Kasar and Otari metal-casting families</t>
  </si>
  <si>
    <t xml:space="preserve">Cast and beaten brass vessels and lamps, historically enough of a trade to shape the district's identity. Present strength needs verification.</t>
  </si>
  <si>
    <t xml:space="preserve">RJ057</t>
  </si>
  <si>
    <t xml:space="preserve">Chandrapur Terracotta</t>
  </si>
  <si>
    <t xml:space="preserve">चंद्रपूर मृत्तिकाकाम</t>
  </si>
  <si>
    <t xml:space="preserve">Chandrapur</t>
  </si>
  <si>
    <t xml:space="preserve">Kumbhar potters of the Chandrapur talukas</t>
  </si>
  <si>
    <t xml:space="preserve">One of the pottery clusters named in national handicraft mapping. Storage vessels, votive figures and roof tile, fired in wood kilns.</t>
  </si>
  <si>
    <t xml:space="preserve">Recognised cluster</t>
  </si>
  <si>
    <t xml:space="preserve">RJ058</t>
  </si>
  <si>
    <t xml:space="preserve">Gondia Bamboo &amp; Forest Fibre</t>
  </si>
  <si>
    <t xml:space="preserve">गोंदिया बांबूकाम</t>
  </si>
  <si>
    <t xml:space="preserve">Gondia</t>
  </si>
  <si>
    <t xml:space="preserve">Burud and Gond households</t>
  </si>
  <si>
    <t xml:space="preserve">Baskets, brooms, mats and rope from bamboo, sabai and date palm, made alongside paddy cultivation in the state's rice belt.</t>
  </si>
  <si>
    <t xml:space="preserve">RJ059</t>
  </si>
  <si>
    <t xml:space="preserve">Narayan Peth Sarees</t>
  </si>
  <si>
    <t xml:space="preserve">नारायण पेठ साडी</t>
  </si>
  <si>
    <t xml:space="preserve">Padmashali and Devanga weavers of Solapur city</t>
  </si>
  <si>
    <t xml:space="preserve">Cotton and silk-cotton sarees in strong plain colour with a contrast zari border and a distinctive chequered pallu. Named for a town now across the Telangana line, and woven in Solapur by the same Telugu-origin weaver communities that built the chaddar trade.</t>
  </si>
  <si>
    <t xml:space="preserve">Weaver cluster</t>
  </si>
  <si>
    <t xml:space="preserve">RJ060</t>
  </si>
  <si>
    <t xml:space="preserve">Banjara Beadwork of Pohradevi</t>
  </si>
  <si>
    <t xml:space="preserve">बंजारा मणीकाम</t>
  </si>
  <si>
    <t xml:space="preserve">Washim (Pohradevi)</t>
  </si>
  <si>
    <t xml:space="preserve">Banjara women of the Pohradevi tandas</t>
  </si>
  <si>
    <t xml:space="preserve">Pohradevi is the spiritual centre of the Banjara across India, and the trade in beaded jewellery, coin ornament and embroidered cloth runs on its pilgrim calendar. A state heritage museum opened here in 2024, which makes Washim the one Vidarbha district where Banjara craft has an institution behind it.</t>
  </si>
  <si>
    <t xml:space="preserve">Pilgrimage centre</t>
  </si>
  <si>
    <t xml:space="preserve">RJ061</t>
  </si>
  <si>
    <t xml:space="preserve">Vadar Stone Dressing</t>
  </si>
  <si>
    <t xml:space="preserve">वडार दगडकाम</t>
  </si>
  <si>
    <t xml:space="preserve">Beed · Dharashiv · Latur</t>
  </si>
  <si>
    <t xml:space="preserve">Vadar community, traditional quarriers and stone dressers</t>
  </si>
  <si>
    <t xml:space="preserve">Hand-cut grinding stones, jatas, thresholds, troughs and step blocks in Deccan basalt, worked by a community whose name is its trade. Mechanised quarrying has taken most of the volume; the dressing of domestic and ritual stone is what remains.</t>
  </si>
  <si>
    <t xml:space="preserve">RJ062</t>
  </si>
  <si>
    <t xml:space="preserve">Jalna and Beed Silver Ornament</t>
  </si>
  <si>
    <t xml:space="preserve">चांदीचे दागिने</t>
  </si>
  <si>
    <t xml:space="preserve">Sonar goldsmith families of the market towns</t>
  </si>
  <si>
    <t xml:space="preserve">Regional silver — anklets, waistbands, toe rings and the heavy Marathwada necklace forms — made for an agricultural clientele that banks in metal. Documented thinly, and the clearest craft lead in two districts that otherwise carry almost nothing.</t>
  </si>
  <si>
    <t xml:space="preserve">ADD NEW ENTRIES BELOW — one craft per row, same format</t>
  </si>
  <si>
    <t xml:space="preserve">RJ063</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</si>
  <si>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</si>
  <si>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</si>
  <si>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</si>
  <si>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</si>
  <si>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</si>
  <si>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</si>
  <si>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</si>
  <si>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</si>
  <si>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</si>
  <si>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</si>
  <si>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</si>
  <si>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</si>
  <si>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</si>
  <si>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</si>
  <si>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05.04.2004</t>
  </si>
  <si>
    <t xml:space="preserve">Handicraft</t>
  </si>
  <si>
    <t xml:space="preserve">Maharashtra</t>
  </si>
  <si>
    <t xml:space="preserve">20.05.2004</t>
  </si>
  <si>
    <t xml:space="preserve">10.06.2008</t>
  </si>
  <si>
    <t xml:space="preserve">Paithani Sarees and Fabrics</t>
  </si>
  <si>
    <t xml:space="preserve">Paithan · Yeola</t>
  </si>
  <si>
    <t xml:space="preserve">05.01.2009</t>
  </si>
  <si>
    <t xml:space="preserve">Kolhapur belt</t>
  </si>
  <si>
    <t xml:space="preserve">04.05.2009</t>
  </si>
  <si>
    <t xml:space="preserve">Shared with other states</t>
  </si>
  <si>
    <t xml:space="preserve">06.07.2011</t>
  </si>
  <si>
    <t xml:space="preserve">Karvath Kati Sarees and Fabrics</t>
  </si>
  <si>
    <t xml:space="preserve">07.01.2013</t>
  </si>
  <si>
    <t xml:space="preserve">791</t>
  </si>
  <si>
    <t xml:space="preserve">Miraj Tanpura</t>
  </si>
  <si>
    <t xml:space="preserve">08.11.2021</t>
  </si>
  <si>
    <t xml:space="preserve">Miraj Sitar</t>
  </si>
  <si>
    <t xml:space="preserve">22.12.2021</t>
  </si>
  <si>
    <t xml:space="preserve">Sawantwadi Ganjifa Cards</t>
  </si>
  <si>
    <t xml:space="preserve">10.01.2022</t>
  </si>
  <si>
    <t xml:space="preserve">Pen Ganesh Idol</t>
  </si>
  <si>
    <t xml:space="preserve">29.08.2022</t>
  </si>
  <si>
    <t xml:space="preserve">Registered in other classes</t>
  </si>
  <si>
    <t xml:space="preserve">385</t>
  </si>
  <si>
    <t xml:space="preserve">Nagpur Orange</t>
  </si>
  <si>
    <t xml:space="preserve">Nagpur · shared with Madhya Pradesh</t>
  </si>
  <si>
    <t xml:space="preserve">Agricultural</t>
  </si>
  <si>
    <t xml:space="preserve">240</t>
  </si>
  <si>
    <t xml:space="preserve">Kolhapur Jaggery</t>
  </si>
  <si>
    <t xml:space="preserve">Food stuff</t>
  </si>
  <si>
    <t xml:space="preserve">123</t>
  </si>
  <si>
    <t xml:space="preserve">Nashik Valley Wine</t>
  </si>
  <si>
    <t xml:space="preserve">Manufactured</t>
  </si>
  <si>
    <t xml:space="preserve">Significant crafts with no protection</t>
  </si>
  <si>
    <t xml:space="preserve">—</t>
  </si>
  <si>
    <t xml:space="preserve">Banjara Handicrafts &amp; Mirror Work</t>
  </si>
  <si>
    <t xml:space="preserve">Vidarbha &amp; Marathwada tandas</t>
  </si>
  <si>
    <t xml:space="preserve">None</t>
  </si>
  <si>
    <t xml:space="preserve">Unprotected</t>
  </si>
  <si>
    <t xml:space="preserve">Terracotta of Pen</t>
  </si>
  <si>
    <t xml:space="preserve">Copperware of Pune</t>
  </si>
  <si>
    <t xml:space="preserve">Himroo and Mashru</t>
  </si>
  <si>
    <t xml:space="preserve">Chhatrapati Sambhajinagar — never filed</t>
  </si>
  <si>
    <t xml:space="preserve">Kagzipura handmade paper</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</si>
  <si>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</si>
  <si>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</si>
  <si>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</si>
  <si>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</si>
  <si>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</si>
  <si>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</si>
  <si>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</si>
  <si>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Akola</t>
  </si>
  <si>
    <t xml:space="preserve">अकोला</t>
  </si>
  <si>
    <t xml:space="preserve">High</t>
  </si>
  <si>
    <t xml:space="preserve">Not started</t>
  </si>
  <si>
    <t xml:space="preserve">Amravati</t>
  </si>
  <si>
    <t xml:space="preserve">अमरावती</t>
  </si>
  <si>
    <t xml:space="preserve">Medium</t>
  </si>
  <si>
    <t xml:space="preserve">बुलढाणा</t>
  </si>
  <si>
    <t xml:space="preserve">वाशिम</t>
  </si>
  <si>
    <t xml:space="preserve">यवतमाळ</t>
  </si>
  <si>
    <t xml:space="preserve">Mumbai City</t>
  </si>
  <si>
    <t xml:space="preserve">मुंबई शहर</t>
  </si>
  <si>
    <t xml:space="preserve">Mumbai Suburban</t>
  </si>
  <si>
    <t xml:space="preserve">मुंबई उपनगर</t>
  </si>
  <si>
    <t xml:space="preserve">पालघर</t>
  </si>
  <si>
    <t xml:space="preserve">रायगड</t>
  </si>
  <si>
    <t xml:space="preserve">रत्नागिरी</t>
  </si>
  <si>
    <t xml:space="preserve">सिंधुदुर्ग</t>
  </si>
  <si>
    <t xml:space="preserve">Low</t>
  </si>
  <si>
    <t xml:space="preserve">Thane</t>
  </si>
  <si>
    <t xml:space="preserve">ठाणे</t>
  </si>
  <si>
    <t xml:space="preserve">Beed</t>
  </si>
  <si>
    <t xml:space="preserve">बीड</t>
  </si>
  <si>
    <t xml:space="preserve">Ch. Sambhajinagar</t>
  </si>
  <si>
    <t xml:space="preserve">छ. संभाजीनगर</t>
  </si>
  <si>
    <t xml:space="preserve">धाराशिव</t>
  </si>
  <si>
    <t xml:space="preserve">Hingoli</t>
  </si>
  <si>
    <t xml:space="preserve">हिंगोली</t>
  </si>
  <si>
    <t xml:space="preserve">Jalna</t>
  </si>
  <si>
    <t xml:space="preserve">जालना</t>
  </si>
  <si>
    <t xml:space="preserve">Latur</t>
  </si>
  <si>
    <t xml:space="preserve">लातूर</t>
  </si>
  <si>
    <t xml:space="preserve">नांदेड</t>
  </si>
  <si>
    <t xml:space="preserve">Parbhani</t>
  </si>
  <si>
    <t xml:space="preserve">परभणी</t>
  </si>
  <si>
    <t xml:space="preserve">भंडारा</t>
  </si>
  <si>
    <t xml:space="preserve">चंद्रपूर</t>
  </si>
  <si>
    <t xml:space="preserve">Gadchiroli</t>
  </si>
  <si>
    <t xml:space="preserve">गडचिरोली</t>
  </si>
  <si>
    <t xml:space="preserve">गोंदिया</t>
  </si>
  <si>
    <t xml:space="preserve">नागपूर</t>
  </si>
  <si>
    <t xml:space="preserve">वर्धा</t>
  </si>
  <si>
    <t xml:space="preserve">अहिल्यानगर</t>
  </si>
  <si>
    <t xml:space="preserve">Dhule</t>
  </si>
  <si>
    <t xml:space="preserve">धुळे</t>
  </si>
  <si>
    <t xml:space="preserve">जळगाव</t>
  </si>
  <si>
    <t xml:space="preserve">नंदुरबार</t>
  </si>
  <si>
    <t xml:space="preserve">नाशिक</t>
  </si>
  <si>
    <t xml:space="preserve">कोल्हापूर</t>
  </si>
  <si>
    <t xml:space="preserve">पुणे</t>
  </si>
  <si>
    <t xml:space="preserve">सांगली</t>
  </si>
  <si>
    <t xml:space="preserve">सातारा</t>
  </si>
  <si>
    <t xml:space="preserve">सोलापूर</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</si>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</sst>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register'!B2:B63)</f>
        <v>62</v>
      </c>
    </row>
    <row r="12" customFormat="false" ht="15" hidden="false" customHeight="false" outlineLevel="0" collapsed="false">
      <c r="A12" s="6" t="s">
        <v>12</v>
      </c>
      <c r="B12" s="4" t="n">
        <f aca="false">COUNTIF('Craft register'!L2:L63,"Yes")</f>
        <v>15</v>
      </c>
    </row>
    <row r="13" customFormat="false" ht="15" hidden="false" customHeight="false" outlineLevel="0" collapsed="false">
      <c r="A13" s="6" t="s">
        <v>13</v>
      </c>
      <c r="B13" s="4" t="n">
        <f aca="false">COUNTIF('Craft register'!J2:J63,"&lt;&gt;")</f>
        <v>18</v>
      </c>
    </row>
    <row r="15" customFormat="false" ht="15" hidden="false" customHeight="false" outlineLevel="0" collapsed="false">
      <c r="A15" s="4" t="s">
        <v>14</v>
      </c>
    </row>
    <row r="16" customFormat="false" ht="15" hidden="false" customHeight="false" outlineLevel="0" collapsed="false">
      <c r="A16" s="6" t="s">
        <v>15</v>
      </c>
      <c r="B16" s="6" t="n">
        <f aca="false">COUNTIF('Craft register'!D2:D63,"Konkan")</f>
        <v>12</v>
      </c>
    </row>
    <row r="17" customFormat="false" ht="15" hidden="false" customHeight="false" outlineLevel="0" collapsed="false">
      <c r="A17" s="6" t="s">
        <v>16</v>
      </c>
      <c r="B17" s="6" t="n">
        <f aca="false">COUNTIF('Craft register'!D2:D63,"Pune &amp; the Desh")</f>
        <v>13</v>
      </c>
    </row>
    <row r="18" customFormat="false" ht="15" hidden="false" customHeight="false" outlineLevel="0" collapsed="false">
      <c r="A18" s="6" t="s">
        <v>17</v>
      </c>
      <c r="B18" s="6" t="n">
        <f aca="false">COUNTIF('Craft register'!D2:D63,"Nashik &amp; Khandesh")</f>
        <v>9</v>
      </c>
    </row>
    <row r="19" customFormat="false" ht="15" hidden="false" customHeight="false" outlineLevel="0" collapsed="false">
      <c r="A19" s="6" t="s">
        <v>18</v>
      </c>
      <c r="B19" s="6" t="n">
        <f aca="false">COUNTIF('Craft register'!D2:D63,"Marathwada")</f>
        <v>12</v>
      </c>
    </row>
    <row r="20" customFormat="false" ht="15" hidden="false" customHeight="false" outlineLevel="0" collapsed="false">
      <c r="A20" s="6" t="s">
        <v>19</v>
      </c>
      <c r="B20" s="6" t="n">
        <f aca="false">COUNTIF('Craft register'!D2:D63,"Amravati &amp; Berar")</f>
        <v>7</v>
      </c>
    </row>
    <row r="21" customFormat="false" ht="15" hidden="false" customHeight="false" outlineLevel="0" collapsed="false">
      <c r="A21" s="6" t="s">
        <v>20</v>
      </c>
      <c r="B21" s="6" t="n">
        <f aca="false">COUNTIF('Craft register'!D2:D63,"Nagpur &amp; East Vidarbha")</f>
        <v>9</v>
      </c>
    </row>
    <row r="23" customFormat="false" ht="15" hidden="false" customHeight="false" outlineLevel="0" collapsed="false">
      <c r="A23" s="4" t="s">
        <v>21</v>
      </c>
    </row>
    <row r="24" customFormat="false" ht="15" hidden="false" customHeight="false" outlineLevel="0" collapsed="false">
      <c r="A24" s="6" t="s">
        <v>22</v>
      </c>
      <c r="B24" s="6" t="n">
        <f aca="false">COUNTIF('Craft register'!K2:K63,"Thriving")</f>
        <v>5</v>
      </c>
    </row>
    <row r="25" customFormat="false" ht="15" hidden="false" customHeight="false" outlineLevel="0" collapsed="false">
      <c r="A25" s="6" t="s">
        <v>23</v>
      </c>
      <c r="B25" s="6" t="n">
        <f aca="false">COUNTIF('Craft register'!K2:K63,"Holding")</f>
        <v>22</v>
      </c>
    </row>
    <row r="26" customFormat="false" ht="15" hidden="false" customHeight="false" outlineLevel="0" collapsed="false">
      <c r="A26" s="6" t="s">
        <v>24</v>
      </c>
      <c r="B26" s="6" t="n">
        <f aca="false">COUNTIF('Craft register'!K2:K63,"At risk")</f>
        <v>29</v>
      </c>
    </row>
    <row r="27" customFormat="false" ht="15" hidden="false" customHeight="false" outlineLevel="0" collapsed="false">
      <c r="A27" s="6" t="s">
        <v>25</v>
      </c>
      <c r="B27" s="6" t="n">
        <f aca="false">COUNTIF('Craft register'!K2:K63,"Critical")</f>
        <v>6</v>
      </c>
    </row>
    <row r="29" customFormat="false" ht="15" hidden="false" customHeight="false" outlineLevel="0" collapsed="false">
      <c r="A29" s="4" t="s">
        <v>26</v>
      </c>
    </row>
    <row r="30" customFormat="false" ht="15" hidden="false" customHeight="false" outlineLevel="0" collapsed="false">
      <c r="A30" s="6" t="s">
        <v>27</v>
      </c>
      <c r="B30" s="6" t="n">
        <f aca="false">COUNTIF('Craft register'!F2:F63,"On the loom")</f>
        <v>17</v>
      </c>
    </row>
    <row r="31" customFormat="false" ht="15" hidden="false" customHeight="false" outlineLevel="0" collapsed="false">
      <c r="A31" s="6" t="s">
        <v>28</v>
      </c>
      <c r="B31" s="6" t="n">
        <f aca="false">COUNTIF('Craft register'!F2:F63,"With the needle")</f>
        <v>6</v>
      </c>
    </row>
    <row r="32" customFormat="false" ht="15" hidden="false" customHeight="false" outlineLevel="0" collapsed="false">
      <c r="A32" s="6" t="s">
        <v>29</v>
      </c>
      <c r="B32" s="6" t="n">
        <f aca="false">COUNTIF('Craft register'!F2:F63,"In metal")</f>
        <v>11</v>
      </c>
    </row>
    <row r="33" customFormat="false" ht="15" hidden="false" customHeight="false" outlineLevel="0" collapsed="false">
      <c r="A33" s="6" t="s">
        <v>30</v>
      </c>
      <c r="B33" s="6" t="n">
        <f aca="false">COUNTIF('Craft register'!F2:F63,"In wood")</f>
        <v>6</v>
      </c>
    </row>
    <row r="34" customFormat="false" ht="15" hidden="false" customHeight="false" outlineLevel="0" collapsed="false">
      <c r="A34" s="6" t="s">
        <v>31</v>
      </c>
      <c r="B34" s="6" t="n">
        <f aca="false">COUNTIF('Craft register'!F2:F63,"In clay")</f>
        <v>4</v>
      </c>
    </row>
    <row r="35" customFormat="false" ht="15" hidden="false" customHeight="false" outlineLevel="0" collapsed="false">
      <c r="A35" s="6" t="s">
        <v>32</v>
      </c>
      <c r="B35" s="6" t="n">
        <f aca="false">COUNTIF('Craft register'!F2:F63,"In fibre")</f>
        <v>9</v>
      </c>
    </row>
    <row r="36" customFormat="false" ht="15" hidden="false" customHeight="false" outlineLevel="0" collapsed="false">
      <c r="A36" s="6" t="s">
        <v>33</v>
      </c>
      <c r="B36" s="6" t="n">
        <f aca="false">COUNTIF('Craft register'!F2:F63,"In print")</f>
        <v>0</v>
      </c>
    </row>
    <row r="37" customFormat="false" ht="15" hidden="false" customHeight="false" outlineLevel="0" collapsed="false">
      <c r="A37" s="6" t="s">
        <v>34</v>
      </c>
      <c r="B37" s="6" t="n">
        <f aca="false">COUNTIF('Craft register'!F2:F63,"In pigment")</f>
        <v>5</v>
      </c>
    </row>
    <row r="38" customFormat="false" ht="15" hidden="false" customHeight="false" outlineLevel="0" collapsed="false">
      <c r="A38" s="6" t="s">
        <v>35</v>
      </c>
      <c r="B38" s="6" t="n">
        <f aca="false">COUNTIF('Craft register'!F2:F63,"In leather")</f>
        <v>1</v>
      </c>
    </row>
    <row r="39" customFormat="false" ht="15" hidden="false" customHeight="false" outlineLevel="0" collapsed="false">
      <c r="A39" s="6" t="s">
        <v>36</v>
      </c>
      <c r="B39" s="6" t="n">
        <f aca="false">COUNTIF('Craft register'!F2:F63,"In paper")</f>
        <v>1</v>
      </c>
    </row>
    <row r="40" customFormat="false" ht="15" hidden="false" customHeight="false" outlineLevel="0" collapsed="false">
      <c r="A40" s="6" t="s">
        <v>37</v>
      </c>
      <c r="B40" s="6" t="n">
        <f aca="false">COUNTIF('Craft register'!F2:F63,"In sound")</f>
        <v>1</v>
      </c>
    </row>
    <row r="41" customFormat="false" ht="15" hidden="false" customHeight="false" outlineLevel="0" collapsed="false">
      <c r="A41" s="6" t="s">
        <v>38</v>
      </c>
      <c r="B41" s="6" t="n">
        <f aca="false">COUNTIF('Craft register'!F2:F63,"In stone")</f>
        <v>1</v>
      </c>
    </row>
    <row r="42" customFormat="false" ht="15" hidden="false" customHeight="false" outlineLevel="0" collapsed="false">
      <c r="A42" s="6" t="s">
        <v>39</v>
      </c>
      <c r="B42" s="6" t="n">
        <f aca="false">COUNTIF('Craft register'!F2:F63,"In glass")</f>
        <v>0</v>
      </c>
    </row>
    <row r="44" customFormat="false" ht="15" hidden="false" customHeight="false" outlineLevel="0" collapsed="false">
      <c r="A44" s="7"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41</v>
      </c>
      <c r="B1" s="8" t="s">
        <v>42</v>
      </c>
      <c r="C1" s="8" t="s">
        <v>43</v>
      </c>
      <c r="D1" s="8" t="s">
        <v>44</v>
      </c>
      <c r="E1" s="8" t="s">
        <v>45</v>
      </c>
      <c r="F1" s="8" t="s">
        <v>46</v>
      </c>
      <c r="G1" s="8" t="s">
        <v>47</v>
      </c>
      <c r="H1" s="8" t="s">
        <v>48</v>
      </c>
      <c r="I1" s="8" t="s">
        <v>49</v>
      </c>
      <c r="J1" s="8" t="s">
        <v>50</v>
      </c>
      <c r="K1" s="8" t="s">
        <v>51</v>
      </c>
      <c r="L1" s="8" t="s">
        <v>52</v>
      </c>
      <c r="M1" s="8" t="s">
        <v>53</v>
      </c>
    </row>
    <row r="2" customFormat="false" ht="57.75" hidden="false" customHeight="true" outlineLevel="0" collapsed="false">
      <c r="A2" s="9" t="s">
        <v>54</v>
      </c>
      <c r="B2" s="9" t="s">
        <v>55</v>
      </c>
      <c r="C2" s="9" t="s">
        <v>56</v>
      </c>
      <c r="D2" s="9" t="s">
        <v>15</v>
      </c>
      <c r="E2" s="9" t="s">
        <v>57</v>
      </c>
      <c r="F2" s="9" t="s">
        <v>34</v>
      </c>
      <c r="G2" s="10" t="s">
        <v>58</v>
      </c>
      <c r="H2" s="10" t="s">
        <v>59</v>
      </c>
      <c r="I2" s="10" t="s">
        <v>60</v>
      </c>
      <c r="J2" s="9" t="s">
        <v>61</v>
      </c>
      <c r="K2" s="9" t="s">
        <v>24</v>
      </c>
      <c r="L2" s="9" t="s">
        <v>62</v>
      </c>
      <c r="M2" s="9" t="s">
        <v>63</v>
      </c>
    </row>
    <row r="3" customFormat="false" ht="57.75" hidden="false" customHeight="true" outlineLevel="0" collapsed="false">
      <c r="A3" s="9" t="s">
        <v>64</v>
      </c>
      <c r="B3" s="9" t="s">
        <v>65</v>
      </c>
      <c r="C3" s="9" t="s">
        <v>66</v>
      </c>
      <c r="D3" s="9" t="s">
        <v>15</v>
      </c>
      <c r="E3" s="9" t="s">
        <v>57</v>
      </c>
      <c r="F3" s="9" t="s">
        <v>30</v>
      </c>
      <c r="G3" s="10" t="s">
        <v>67</v>
      </c>
      <c r="H3" s="10" t="s">
        <v>68</v>
      </c>
      <c r="I3" s="10" t="s">
        <v>69</v>
      </c>
      <c r="J3" s="9" t="s">
        <v>70</v>
      </c>
      <c r="K3" s="9" t="s">
        <v>23</v>
      </c>
      <c r="L3" s="9" t="s">
        <v>62</v>
      </c>
      <c r="M3" s="9" t="s">
        <v>63</v>
      </c>
    </row>
    <row r="4" customFormat="false" ht="57.75" hidden="false" customHeight="true" outlineLevel="0" collapsed="false">
      <c r="A4" s="9" t="s">
        <v>71</v>
      </c>
      <c r="B4" s="9" t="s">
        <v>72</v>
      </c>
      <c r="C4" s="9" t="s">
        <v>73</v>
      </c>
      <c r="D4" s="9" t="s">
        <v>15</v>
      </c>
      <c r="E4" s="9" t="s">
        <v>57</v>
      </c>
      <c r="F4" s="9" t="s">
        <v>34</v>
      </c>
      <c r="G4" s="10" t="s">
        <v>74</v>
      </c>
      <c r="H4" s="10" t="s">
        <v>75</v>
      </c>
      <c r="I4" s="10" t="s">
        <v>76</v>
      </c>
      <c r="J4" s="9"/>
      <c r="K4" s="9" t="s">
        <v>25</v>
      </c>
      <c r="L4" s="9" t="s">
        <v>62</v>
      </c>
      <c r="M4" s="9" t="s">
        <v>63</v>
      </c>
    </row>
    <row r="5" customFormat="false" ht="57.75" hidden="false" customHeight="true" outlineLevel="0" collapsed="false">
      <c r="A5" s="9" t="s">
        <v>77</v>
      </c>
      <c r="B5" s="9" t="s">
        <v>78</v>
      </c>
      <c r="C5" s="9" t="s">
        <v>79</v>
      </c>
      <c r="D5" s="9" t="s">
        <v>15</v>
      </c>
      <c r="E5" s="9" t="s">
        <v>57</v>
      </c>
      <c r="F5" s="9" t="s">
        <v>30</v>
      </c>
      <c r="G5" s="10" t="s">
        <v>80</v>
      </c>
      <c r="H5" s="10" t="s">
        <v>81</v>
      </c>
      <c r="I5" s="10" t="s">
        <v>76</v>
      </c>
      <c r="J5" s="9"/>
      <c r="K5" s="9" t="s">
        <v>25</v>
      </c>
      <c r="L5" s="9" t="s">
        <v>62</v>
      </c>
      <c r="M5" s="9" t="s">
        <v>63</v>
      </c>
    </row>
    <row r="6" customFormat="false" ht="57.75" hidden="false" customHeight="true" outlineLevel="0" collapsed="false">
      <c r="A6" s="9" t="s">
        <v>82</v>
      </c>
      <c r="B6" s="9" t="s">
        <v>83</v>
      </c>
      <c r="C6" s="9" t="s">
        <v>84</v>
      </c>
      <c r="D6" s="9" t="s">
        <v>15</v>
      </c>
      <c r="E6" s="9" t="s">
        <v>85</v>
      </c>
      <c r="F6" s="9" t="s">
        <v>31</v>
      </c>
      <c r="G6" s="10" t="s">
        <v>86</v>
      </c>
      <c r="H6" s="10" t="s">
        <v>87</v>
      </c>
      <c r="I6" s="10" t="s">
        <v>88</v>
      </c>
      <c r="J6" s="9" t="s">
        <v>89</v>
      </c>
      <c r="K6" s="9" t="s">
        <v>22</v>
      </c>
      <c r="L6" s="9" t="s">
        <v>62</v>
      </c>
      <c r="M6" s="9" t="s">
        <v>63</v>
      </c>
    </row>
    <row r="7" customFormat="false" ht="57.75" hidden="false" customHeight="true" outlineLevel="0" collapsed="false">
      <c r="A7" s="9" t="s">
        <v>90</v>
      </c>
      <c r="B7" s="9" t="s">
        <v>91</v>
      </c>
      <c r="C7" s="9" t="s">
        <v>92</v>
      </c>
      <c r="D7" s="9" t="s">
        <v>15</v>
      </c>
      <c r="E7" s="9" t="s">
        <v>93</v>
      </c>
      <c r="F7" s="9" t="s">
        <v>34</v>
      </c>
      <c r="G7" s="10" t="s">
        <v>94</v>
      </c>
      <c r="H7" s="10" t="s">
        <v>95</v>
      </c>
      <c r="I7" s="10" t="s">
        <v>96</v>
      </c>
      <c r="J7" s="9" t="s">
        <v>97</v>
      </c>
      <c r="K7" s="9" t="s">
        <v>22</v>
      </c>
      <c r="L7" s="9" t="s">
        <v>62</v>
      </c>
      <c r="M7" s="9" t="s">
        <v>63</v>
      </c>
    </row>
    <row r="8" customFormat="false" ht="57.75" hidden="false" customHeight="true" outlineLevel="0" collapsed="false">
      <c r="A8" s="9" t="s">
        <v>98</v>
      </c>
      <c r="B8" s="9" t="s">
        <v>99</v>
      </c>
      <c r="C8" s="9" t="s">
        <v>100</v>
      </c>
      <c r="D8" s="9" t="s">
        <v>15</v>
      </c>
      <c r="E8" s="9" t="s">
        <v>101</v>
      </c>
      <c r="F8" s="9" t="s">
        <v>32</v>
      </c>
      <c r="G8" s="10" t="s">
        <v>102</v>
      </c>
      <c r="H8" s="10" t="s">
        <v>103</v>
      </c>
      <c r="I8" s="10" t="s">
        <v>104</v>
      </c>
      <c r="J8" s="9"/>
      <c r="K8" s="9" t="s">
        <v>23</v>
      </c>
      <c r="L8" s="9" t="s">
        <v>62</v>
      </c>
      <c r="M8" s="9" t="s">
        <v>63</v>
      </c>
    </row>
    <row r="9" customFormat="false" ht="57.75" hidden="false" customHeight="true" outlineLevel="0" collapsed="false">
      <c r="A9" s="9" t="s">
        <v>105</v>
      </c>
      <c r="B9" s="9" t="s">
        <v>106</v>
      </c>
      <c r="C9" s="9" t="s">
        <v>107</v>
      </c>
      <c r="D9" s="9" t="s">
        <v>15</v>
      </c>
      <c r="E9" s="9" t="s">
        <v>108</v>
      </c>
      <c r="F9" s="9" t="s">
        <v>30</v>
      </c>
      <c r="G9" s="10" t="s">
        <v>109</v>
      </c>
      <c r="H9" s="10" t="s">
        <v>110</v>
      </c>
      <c r="I9" s="10" t="s">
        <v>111</v>
      </c>
      <c r="J9" s="9"/>
      <c r="K9" s="9" t="s">
        <v>23</v>
      </c>
      <c r="L9" s="11" t="s">
        <v>112</v>
      </c>
      <c r="M9" s="9" t="s">
        <v>63</v>
      </c>
    </row>
    <row r="10" customFormat="false" ht="57.75" hidden="false" customHeight="true" outlineLevel="0" collapsed="false">
      <c r="A10" s="9" t="s">
        <v>113</v>
      </c>
      <c r="B10" s="9" t="s">
        <v>114</v>
      </c>
      <c r="C10" s="9" t="s">
        <v>115</v>
      </c>
      <c r="D10" s="9" t="s">
        <v>15</v>
      </c>
      <c r="E10" s="9" t="s">
        <v>116</v>
      </c>
      <c r="F10" s="9" t="s">
        <v>28</v>
      </c>
      <c r="G10" s="10" t="s">
        <v>117</v>
      </c>
      <c r="H10" s="10" t="s">
        <v>118</v>
      </c>
      <c r="I10" s="10" t="s">
        <v>119</v>
      </c>
      <c r="J10" s="9"/>
      <c r="K10" s="9" t="s">
        <v>23</v>
      </c>
      <c r="L10" s="9" t="s">
        <v>62</v>
      </c>
      <c r="M10" s="9" t="s">
        <v>63</v>
      </c>
    </row>
    <row r="11" customFormat="false" ht="57.75" hidden="false" customHeight="true" outlineLevel="0" collapsed="false">
      <c r="A11" s="9" t="s">
        <v>120</v>
      </c>
      <c r="B11" s="9" t="s">
        <v>121</v>
      </c>
      <c r="C11" s="9" t="s">
        <v>122</v>
      </c>
      <c r="D11" s="9" t="s">
        <v>15</v>
      </c>
      <c r="E11" s="9" t="s">
        <v>123</v>
      </c>
      <c r="F11" s="9" t="s">
        <v>32</v>
      </c>
      <c r="G11" s="10" t="s">
        <v>124</v>
      </c>
      <c r="H11" s="10" t="s">
        <v>125</v>
      </c>
      <c r="I11" s="10" t="s">
        <v>111</v>
      </c>
      <c r="J11" s="9"/>
      <c r="K11" s="9" t="s">
        <v>24</v>
      </c>
      <c r="L11" s="11" t="s">
        <v>112</v>
      </c>
      <c r="M11" s="9" t="s">
        <v>63</v>
      </c>
    </row>
    <row r="12" customFormat="false" ht="57.75" hidden="false" customHeight="true" outlineLevel="0" collapsed="false">
      <c r="A12" s="9" t="s">
        <v>126</v>
      </c>
      <c r="B12" s="9" t="s">
        <v>127</v>
      </c>
      <c r="C12" s="9" t="s">
        <v>128</v>
      </c>
      <c r="D12" s="9" t="s">
        <v>15</v>
      </c>
      <c r="E12" s="9" t="s">
        <v>129</v>
      </c>
      <c r="F12" s="9" t="s">
        <v>30</v>
      </c>
      <c r="G12" s="10" t="s">
        <v>130</v>
      </c>
      <c r="H12" s="10" t="s">
        <v>131</v>
      </c>
      <c r="I12" s="10" t="s">
        <v>111</v>
      </c>
      <c r="J12" s="9"/>
      <c r="K12" s="9" t="s">
        <v>24</v>
      </c>
      <c r="L12" s="11" t="s">
        <v>112</v>
      </c>
      <c r="M12" s="9" t="s">
        <v>63</v>
      </c>
    </row>
    <row r="13" customFormat="false" ht="57.75" hidden="false" customHeight="true" outlineLevel="0" collapsed="false">
      <c r="A13" s="9" t="s">
        <v>132</v>
      </c>
      <c r="B13" s="9" t="s">
        <v>133</v>
      </c>
      <c r="C13" s="9" t="s">
        <v>134</v>
      </c>
      <c r="D13" s="9" t="s">
        <v>15</v>
      </c>
      <c r="E13" s="9" t="s">
        <v>85</v>
      </c>
      <c r="F13" s="9" t="s">
        <v>31</v>
      </c>
      <c r="G13" s="10" t="s">
        <v>135</v>
      </c>
      <c r="H13" s="10" t="s">
        <v>136</v>
      </c>
      <c r="I13" s="10" t="s">
        <v>111</v>
      </c>
      <c r="J13" s="9"/>
      <c r="K13" s="9" t="s">
        <v>24</v>
      </c>
      <c r="L13" s="11" t="s">
        <v>112</v>
      </c>
      <c r="M13" s="9" t="s">
        <v>63</v>
      </c>
    </row>
    <row r="14" customFormat="false" ht="57.75" hidden="false" customHeight="true" outlineLevel="0" collapsed="false">
      <c r="A14" s="9" t="s">
        <v>137</v>
      </c>
      <c r="B14" s="9" t="s">
        <v>138</v>
      </c>
      <c r="C14" s="9" t="s">
        <v>139</v>
      </c>
      <c r="D14" s="9" t="s">
        <v>16</v>
      </c>
      <c r="E14" s="9" t="s">
        <v>140</v>
      </c>
      <c r="F14" s="9" t="s">
        <v>35</v>
      </c>
      <c r="G14" s="10" t="s">
        <v>141</v>
      </c>
      <c r="H14" s="10" t="s">
        <v>142</v>
      </c>
      <c r="I14" s="10" t="s">
        <v>143</v>
      </c>
      <c r="J14" s="9" t="s">
        <v>144</v>
      </c>
      <c r="K14" s="9" t="s">
        <v>22</v>
      </c>
      <c r="L14" s="9" t="s">
        <v>62</v>
      </c>
      <c r="M14" s="9" t="s">
        <v>63</v>
      </c>
    </row>
    <row r="15" customFormat="false" ht="57.75" hidden="false" customHeight="true" outlineLevel="0" collapsed="false">
      <c r="A15" s="9" t="s">
        <v>145</v>
      </c>
      <c r="B15" s="9" t="s">
        <v>146</v>
      </c>
      <c r="C15" s="9" t="s">
        <v>147</v>
      </c>
      <c r="D15" s="9" t="s">
        <v>16</v>
      </c>
      <c r="E15" s="9" t="s">
        <v>148</v>
      </c>
      <c r="F15" s="9" t="s">
        <v>29</v>
      </c>
      <c r="G15" s="10" t="s">
        <v>149</v>
      </c>
      <c r="H15" s="10" t="s">
        <v>150</v>
      </c>
      <c r="I15" s="10" t="s">
        <v>151</v>
      </c>
      <c r="J15" s="9" t="s">
        <v>152</v>
      </c>
      <c r="K15" s="9" t="s">
        <v>23</v>
      </c>
      <c r="L15" s="9" t="s">
        <v>62</v>
      </c>
      <c r="M15" s="9" t="s">
        <v>63</v>
      </c>
    </row>
    <row r="16" customFormat="false" ht="57.75" hidden="false" customHeight="true" outlineLevel="0" collapsed="false">
      <c r="A16" s="9" t="s">
        <v>153</v>
      </c>
      <c r="B16" s="9" t="s">
        <v>154</v>
      </c>
      <c r="C16" s="9" t="s">
        <v>155</v>
      </c>
      <c r="D16" s="9" t="s">
        <v>16</v>
      </c>
      <c r="E16" s="9" t="s">
        <v>148</v>
      </c>
      <c r="F16" s="9" t="s">
        <v>29</v>
      </c>
      <c r="G16" s="10" t="s">
        <v>156</v>
      </c>
      <c r="H16" s="10" t="s">
        <v>157</v>
      </c>
      <c r="I16" s="10" t="s">
        <v>158</v>
      </c>
      <c r="J16" s="9"/>
      <c r="K16" s="9" t="s">
        <v>23</v>
      </c>
      <c r="L16" s="9" t="s">
        <v>62</v>
      </c>
      <c r="M16" s="9" t="s">
        <v>63</v>
      </c>
    </row>
    <row r="17" customFormat="false" ht="57.75" hidden="false" customHeight="true" outlineLevel="0" collapsed="false">
      <c r="A17" s="9" t="s">
        <v>159</v>
      </c>
      <c r="B17" s="9" t="s">
        <v>160</v>
      </c>
      <c r="C17" s="9" t="s">
        <v>161</v>
      </c>
      <c r="D17" s="9" t="s">
        <v>16</v>
      </c>
      <c r="E17" s="9" t="s">
        <v>162</v>
      </c>
      <c r="F17" s="9" t="s">
        <v>37</v>
      </c>
      <c r="G17" s="10" t="s">
        <v>163</v>
      </c>
      <c r="H17" s="10" t="s">
        <v>164</v>
      </c>
      <c r="I17" s="10" t="s">
        <v>165</v>
      </c>
      <c r="J17" s="9" t="s">
        <v>166</v>
      </c>
      <c r="K17" s="9" t="s">
        <v>23</v>
      </c>
      <c r="L17" s="9" t="s">
        <v>62</v>
      </c>
      <c r="M17" s="9" t="s">
        <v>63</v>
      </c>
    </row>
    <row r="18" customFormat="false" ht="57.75" hidden="false" customHeight="true" outlineLevel="0" collapsed="false">
      <c r="A18" s="9" t="s">
        <v>167</v>
      </c>
      <c r="B18" s="9" t="s">
        <v>168</v>
      </c>
      <c r="C18" s="9" t="s">
        <v>169</v>
      </c>
      <c r="D18" s="9" t="s">
        <v>16</v>
      </c>
      <c r="E18" s="9" t="s">
        <v>170</v>
      </c>
      <c r="F18" s="9" t="s">
        <v>27</v>
      </c>
      <c r="G18" s="10" t="s">
        <v>171</v>
      </c>
      <c r="H18" s="10" t="s">
        <v>172</v>
      </c>
      <c r="I18" s="10" t="s">
        <v>173</v>
      </c>
      <c r="J18" s="9" t="s">
        <v>174</v>
      </c>
      <c r="K18" s="9" t="s">
        <v>23</v>
      </c>
      <c r="L18" s="9" t="s">
        <v>62</v>
      </c>
      <c r="M18" s="9" t="s">
        <v>63</v>
      </c>
    </row>
    <row r="19" customFormat="false" ht="57.75" hidden="false" customHeight="true" outlineLevel="0" collapsed="false">
      <c r="A19" s="9" t="s">
        <v>175</v>
      </c>
      <c r="B19" s="9" t="s">
        <v>176</v>
      </c>
      <c r="C19" s="9" t="s">
        <v>177</v>
      </c>
      <c r="D19" s="9" t="s">
        <v>16</v>
      </c>
      <c r="E19" s="9" t="s">
        <v>170</v>
      </c>
      <c r="F19" s="9" t="s">
        <v>27</v>
      </c>
      <c r="G19" s="10" t="s">
        <v>178</v>
      </c>
      <c r="H19" s="10" t="s">
        <v>179</v>
      </c>
      <c r="I19" s="10" t="s">
        <v>180</v>
      </c>
      <c r="J19" s="9" t="s">
        <v>181</v>
      </c>
      <c r="K19" s="9" t="s">
        <v>23</v>
      </c>
      <c r="L19" s="9" t="s">
        <v>62</v>
      </c>
      <c r="M19" s="9" t="s">
        <v>63</v>
      </c>
    </row>
    <row r="20" customFormat="false" ht="57.75" hidden="false" customHeight="true" outlineLevel="0" collapsed="false">
      <c r="A20" s="9" t="s">
        <v>182</v>
      </c>
      <c r="B20" s="9" t="s">
        <v>183</v>
      </c>
      <c r="C20" s="9" t="s">
        <v>184</v>
      </c>
      <c r="D20" s="9" t="s">
        <v>16</v>
      </c>
      <c r="E20" s="9" t="s">
        <v>185</v>
      </c>
      <c r="F20" s="9" t="s">
        <v>27</v>
      </c>
      <c r="G20" s="10" t="s">
        <v>186</v>
      </c>
      <c r="H20" s="10" t="s">
        <v>187</v>
      </c>
      <c r="I20" s="10" t="s">
        <v>188</v>
      </c>
      <c r="J20" s="9"/>
      <c r="K20" s="9" t="s">
        <v>24</v>
      </c>
      <c r="L20" s="9" t="s">
        <v>62</v>
      </c>
      <c r="M20" s="9" t="s">
        <v>63</v>
      </c>
    </row>
    <row r="21" customFormat="false" ht="57.75" hidden="false" customHeight="true" outlineLevel="0" collapsed="false">
      <c r="A21" s="9" t="s">
        <v>189</v>
      </c>
      <c r="B21" s="9" t="s">
        <v>190</v>
      </c>
      <c r="C21" s="9" t="s">
        <v>191</v>
      </c>
      <c r="D21" s="9" t="s">
        <v>16</v>
      </c>
      <c r="E21" s="9" t="s">
        <v>192</v>
      </c>
      <c r="F21" s="9" t="s">
        <v>27</v>
      </c>
      <c r="G21" s="10" t="s">
        <v>193</v>
      </c>
      <c r="H21" s="10" t="s">
        <v>194</v>
      </c>
      <c r="I21" s="10" t="s">
        <v>195</v>
      </c>
      <c r="J21" s="9"/>
      <c r="K21" s="9" t="s">
        <v>24</v>
      </c>
      <c r="L21" s="9" t="s">
        <v>62</v>
      </c>
      <c r="M21" s="9" t="s">
        <v>63</v>
      </c>
    </row>
    <row r="22" customFormat="false" ht="57.75" hidden="false" customHeight="true" outlineLevel="0" collapsed="false">
      <c r="A22" s="9" t="s">
        <v>196</v>
      </c>
      <c r="B22" s="9" t="s">
        <v>197</v>
      </c>
      <c r="C22" s="9" t="s">
        <v>198</v>
      </c>
      <c r="D22" s="9" t="s">
        <v>16</v>
      </c>
      <c r="E22" s="9" t="s">
        <v>199</v>
      </c>
      <c r="F22" s="9" t="s">
        <v>28</v>
      </c>
      <c r="G22" s="10" t="s">
        <v>200</v>
      </c>
      <c r="H22" s="10" t="s">
        <v>201</v>
      </c>
      <c r="I22" s="10" t="s">
        <v>202</v>
      </c>
      <c r="J22" s="9" t="s">
        <v>203</v>
      </c>
      <c r="K22" s="9" t="s">
        <v>23</v>
      </c>
      <c r="L22" s="9" t="s">
        <v>62</v>
      </c>
      <c r="M22" s="9" t="s">
        <v>63</v>
      </c>
    </row>
    <row r="23" customFormat="false" ht="57.75" hidden="false" customHeight="true" outlineLevel="0" collapsed="false">
      <c r="A23" s="9" t="s">
        <v>204</v>
      </c>
      <c r="B23" s="9" t="s">
        <v>205</v>
      </c>
      <c r="C23" s="9" t="s">
        <v>206</v>
      </c>
      <c r="D23" s="9" t="s">
        <v>16</v>
      </c>
      <c r="E23" s="9" t="s">
        <v>199</v>
      </c>
      <c r="F23" s="9" t="s">
        <v>29</v>
      </c>
      <c r="G23" s="10" t="s">
        <v>207</v>
      </c>
      <c r="H23" s="10" t="s">
        <v>208</v>
      </c>
      <c r="I23" s="10" t="s">
        <v>209</v>
      </c>
      <c r="J23" s="9"/>
      <c r="K23" s="9" t="s">
        <v>24</v>
      </c>
      <c r="L23" s="9" t="s">
        <v>62</v>
      </c>
      <c r="M23" s="9" t="s">
        <v>63</v>
      </c>
    </row>
    <row r="24" customFormat="false" ht="57.75" hidden="false" customHeight="true" outlineLevel="0" collapsed="false">
      <c r="A24" s="9" t="s">
        <v>210</v>
      </c>
      <c r="B24" s="9" t="s">
        <v>211</v>
      </c>
      <c r="C24" s="9" t="s">
        <v>212</v>
      </c>
      <c r="D24" s="9" t="s">
        <v>16</v>
      </c>
      <c r="E24" s="9" t="s">
        <v>213</v>
      </c>
      <c r="F24" s="9" t="s">
        <v>29</v>
      </c>
      <c r="G24" s="10" t="s">
        <v>214</v>
      </c>
      <c r="H24" s="10" t="s">
        <v>215</v>
      </c>
      <c r="I24" s="10" t="s">
        <v>111</v>
      </c>
      <c r="J24" s="9"/>
      <c r="K24" s="9" t="s">
        <v>24</v>
      </c>
      <c r="L24" s="11" t="s">
        <v>112</v>
      </c>
      <c r="M24" s="9" t="s">
        <v>63</v>
      </c>
    </row>
    <row r="25" customFormat="false" ht="57.75" hidden="false" customHeight="true" outlineLevel="0" collapsed="false">
      <c r="A25" s="9" t="s">
        <v>216</v>
      </c>
      <c r="B25" s="9" t="s">
        <v>217</v>
      </c>
      <c r="C25" s="9" t="s">
        <v>218</v>
      </c>
      <c r="D25" s="9" t="s">
        <v>16</v>
      </c>
      <c r="E25" s="9" t="s">
        <v>170</v>
      </c>
      <c r="F25" s="9" t="s">
        <v>27</v>
      </c>
      <c r="G25" s="10" t="s">
        <v>219</v>
      </c>
      <c r="H25" s="10" t="s">
        <v>220</v>
      </c>
      <c r="I25" s="10" t="s">
        <v>111</v>
      </c>
      <c r="J25" s="9"/>
      <c r="K25" s="9" t="s">
        <v>24</v>
      </c>
      <c r="L25" s="11" t="s">
        <v>112</v>
      </c>
      <c r="M25" s="9" t="s">
        <v>63</v>
      </c>
    </row>
    <row r="26" customFormat="false" ht="57.75" hidden="false" customHeight="true" outlineLevel="0" collapsed="false">
      <c r="A26" s="9" t="s">
        <v>221</v>
      </c>
      <c r="B26" s="9" t="s">
        <v>222</v>
      </c>
      <c r="C26" s="9" t="s">
        <v>223</v>
      </c>
      <c r="D26" s="9" t="s">
        <v>17</v>
      </c>
      <c r="E26" s="9" t="s">
        <v>224</v>
      </c>
      <c r="F26" s="9" t="s">
        <v>27</v>
      </c>
      <c r="G26" s="10" t="s">
        <v>225</v>
      </c>
      <c r="H26" s="10" t="s">
        <v>226</v>
      </c>
      <c r="I26" s="10" t="s">
        <v>227</v>
      </c>
      <c r="J26" s="9" t="s">
        <v>228</v>
      </c>
      <c r="K26" s="9" t="s">
        <v>22</v>
      </c>
      <c r="L26" s="9" t="s">
        <v>62</v>
      </c>
      <c r="M26" s="9" t="s">
        <v>63</v>
      </c>
    </row>
    <row r="27" customFormat="false" ht="57.75" hidden="false" customHeight="true" outlineLevel="0" collapsed="false">
      <c r="A27" s="9" t="s">
        <v>229</v>
      </c>
      <c r="B27" s="9" t="s">
        <v>230</v>
      </c>
      <c r="C27" s="9" t="s">
        <v>231</v>
      </c>
      <c r="D27" s="9" t="s">
        <v>17</v>
      </c>
      <c r="E27" s="9" t="s">
        <v>232</v>
      </c>
      <c r="F27" s="9" t="s">
        <v>34</v>
      </c>
      <c r="G27" s="10" t="s">
        <v>233</v>
      </c>
      <c r="H27" s="10" t="s">
        <v>234</v>
      </c>
      <c r="I27" s="10" t="s">
        <v>235</v>
      </c>
      <c r="J27" s="9"/>
      <c r="K27" s="9" t="s">
        <v>24</v>
      </c>
      <c r="L27" s="9" t="s">
        <v>62</v>
      </c>
      <c r="M27" s="9" t="s">
        <v>63</v>
      </c>
    </row>
    <row r="28" customFormat="false" ht="57.75" hidden="false" customHeight="true" outlineLevel="0" collapsed="false">
      <c r="A28" s="9" t="s">
        <v>236</v>
      </c>
      <c r="B28" s="9" t="s">
        <v>237</v>
      </c>
      <c r="C28" s="9" t="s">
        <v>238</v>
      </c>
      <c r="D28" s="9" t="s">
        <v>17</v>
      </c>
      <c r="E28" s="9" t="s">
        <v>239</v>
      </c>
      <c r="F28" s="9" t="s">
        <v>28</v>
      </c>
      <c r="G28" s="10" t="s">
        <v>240</v>
      </c>
      <c r="H28" s="10" t="s">
        <v>241</v>
      </c>
      <c r="I28" s="10" t="s">
        <v>242</v>
      </c>
      <c r="J28" s="9" t="s">
        <v>243</v>
      </c>
      <c r="K28" s="9" t="s">
        <v>24</v>
      </c>
      <c r="L28" s="9" t="s">
        <v>62</v>
      </c>
      <c r="M28" s="9" t="s">
        <v>63</v>
      </c>
    </row>
    <row r="29" customFormat="false" ht="57.75" hidden="false" customHeight="true" outlineLevel="0" collapsed="false">
      <c r="A29" s="9" t="s">
        <v>244</v>
      </c>
      <c r="B29" s="9" t="s">
        <v>245</v>
      </c>
      <c r="C29" s="9" t="s">
        <v>246</v>
      </c>
      <c r="D29" s="9" t="s">
        <v>17</v>
      </c>
      <c r="E29" s="9" t="s">
        <v>247</v>
      </c>
      <c r="F29" s="9" t="s">
        <v>32</v>
      </c>
      <c r="G29" s="10" t="s">
        <v>248</v>
      </c>
      <c r="H29" s="10" t="s">
        <v>249</v>
      </c>
      <c r="I29" s="10" t="s">
        <v>250</v>
      </c>
      <c r="J29" s="9"/>
      <c r="K29" s="9" t="s">
        <v>23</v>
      </c>
      <c r="L29" s="9" t="s">
        <v>62</v>
      </c>
      <c r="M29" s="9" t="s">
        <v>63</v>
      </c>
    </row>
    <row r="30" customFormat="false" ht="57.75" hidden="false" customHeight="true" outlineLevel="0" collapsed="false">
      <c r="A30" s="9" t="s">
        <v>251</v>
      </c>
      <c r="B30" s="9" t="s">
        <v>252</v>
      </c>
      <c r="C30" s="9" t="s">
        <v>184</v>
      </c>
      <c r="D30" s="9" t="s">
        <v>17</v>
      </c>
      <c r="E30" s="9" t="s">
        <v>253</v>
      </c>
      <c r="F30" s="9" t="s">
        <v>27</v>
      </c>
      <c r="G30" s="10" t="s">
        <v>254</v>
      </c>
      <c r="H30" s="10" t="s">
        <v>255</v>
      </c>
      <c r="I30" s="10" t="s">
        <v>188</v>
      </c>
      <c r="J30" s="9"/>
      <c r="K30" s="9" t="s">
        <v>24</v>
      </c>
      <c r="L30" s="9" t="s">
        <v>62</v>
      </c>
      <c r="M30" s="9" t="s">
        <v>63</v>
      </c>
    </row>
    <row r="31" customFormat="false" ht="57.75" hidden="false" customHeight="true" outlineLevel="0" collapsed="false">
      <c r="A31" s="9" t="s">
        <v>256</v>
      </c>
      <c r="B31" s="9" t="s">
        <v>257</v>
      </c>
      <c r="C31" s="9" t="s">
        <v>258</v>
      </c>
      <c r="D31" s="9" t="s">
        <v>17</v>
      </c>
      <c r="E31" s="9" t="s">
        <v>224</v>
      </c>
      <c r="F31" s="9" t="s">
        <v>29</v>
      </c>
      <c r="G31" s="10" t="s">
        <v>259</v>
      </c>
      <c r="H31" s="10" t="s">
        <v>260</v>
      </c>
      <c r="I31" s="10" t="s">
        <v>261</v>
      </c>
      <c r="J31" s="9"/>
      <c r="K31" s="9" t="s">
        <v>23</v>
      </c>
      <c r="L31" s="9" t="s">
        <v>62</v>
      </c>
      <c r="M31" s="9" t="s">
        <v>63</v>
      </c>
    </row>
    <row r="32" customFormat="false" ht="57.75" hidden="false" customHeight="true" outlineLevel="0" collapsed="false">
      <c r="A32" s="9" t="s">
        <v>262</v>
      </c>
      <c r="B32" s="9" t="s">
        <v>263</v>
      </c>
      <c r="C32" s="9" t="s">
        <v>264</v>
      </c>
      <c r="D32" s="9" t="s">
        <v>17</v>
      </c>
      <c r="E32" s="9" t="s">
        <v>224</v>
      </c>
      <c r="F32" s="9" t="s">
        <v>30</v>
      </c>
      <c r="G32" s="10" t="s">
        <v>265</v>
      </c>
      <c r="H32" s="10" t="s">
        <v>266</v>
      </c>
      <c r="I32" s="10" t="s">
        <v>261</v>
      </c>
      <c r="J32" s="9"/>
      <c r="K32" s="9" t="s">
        <v>23</v>
      </c>
      <c r="L32" s="9" t="s">
        <v>62</v>
      </c>
      <c r="M32" s="9" t="s">
        <v>63</v>
      </c>
    </row>
    <row r="33" customFormat="false" ht="57.75" hidden="false" customHeight="true" outlineLevel="0" collapsed="false">
      <c r="A33" s="9" t="s">
        <v>267</v>
      </c>
      <c r="B33" s="9" t="s">
        <v>268</v>
      </c>
      <c r="C33" s="9" t="s">
        <v>269</v>
      </c>
      <c r="D33" s="9" t="s">
        <v>17</v>
      </c>
      <c r="E33" s="9" t="s">
        <v>270</v>
      </c>
      <c r="F33" s="9" t="s">
        <v>29</v>
      </c>
      <c r="G33" s="10" t="s">
        <v>271</v>
      </c>
      <c r="H33" s="10" t="s">
        <v>272</v>
      </c>
      <c r="I33" s="10" t="s">
        <v>273</v>
      </c>
      <c r="J33" s="9"/>
      <c r="K33" s="9" t="s">
        <v>22</v>
      </c>
      <c r="L33" s="9" t="s">
        <v>62</v>
      </c>
      <c r="M33" s="9" t="s">
        <v>63</v>
      </c>
    </row>
    <row r="34" customFormat="false" ht="57.75" hidden="false" customHeight="true" outlineLevel="0" collapsed="false">
      <c r="A34" s="9" t="s">
        <v>274</v>
      </c>
      <c r="B34" s="9" t="s">
        <v>275</v>
      </c>
      <c r="C34" s="9" t="s">
        <v>276</v>
      </c>
      <c r="D34" s="9" t="s">
        <v>17</v>
      </c>
      <c r="E34" s="9" t="s">
        <v>277</v>
      </c>
      <c r="F34" s="9" t="s">
        <v>29</v>
      </c>
      <c r="G34" s="10" t="s">
        <v>278</v>
      </c>
      <c r="H34" s="10" t="s">
        <v>279</v>
      </c>
      <c r="I34" s="10" t="s">
        <v>111</v>
      </c>
      <c r="J34" s="9"/>
      <c r="K34" s="9" t="s">
        <v>24</v>
      </c>
      <c r="L34" s="11" t="s">
        <v>112</v>
      </c>
      <c r="M34" s="9" t="s">
        <v>63</v>
      </c>
    </row>
    <row r="35" customFormat="false" ht="57.75" hidden="false" customHeight="true" outlineLevel="0" collapsed="false">
      <c r="A35" s="9" t="s">
        <v>280</v>
      </c>
      <c r="B35" s="9" t="s">
        <v>281</v>
      </c>
      <c r="C35" s="9" t="s">
        <v>282</v>
      </c>
      <c r="D35" s="9" t="s">
        <v>18</v>
      </c>
      <c r="E35" s="9" t="s">
        <v>283</v>
      </c>
      <c r="F35" s="9" t="s">
        <v>27</v>
      </c>
      <c r="G35" s="10" t="s">
        <v>284</v>
      </c>
      <c r="H35" s="10" t="s">
        <v>285</v>
      </c>
      <c r="I35" s="10" t="s">
        <v>227</v>
      </c>
      <c r="J35" s="9" t="s">
        <v>228</v>
      </c>
      <c r="K35" s="9" t="s">
        <v>23</v>
      </c>
      <c r="L35" s="9" t="s">
        <v>62</v>
      </c>
      <c r="M35" s="9" t="s">
        <v>63</v>
      </c>
    </row>
    <row r="36" customFormat="false" ht="57.75" hidden="false" customHeight="true" outlineLevel="0" collapsed="false">
      <c r="A36" s="9" t="s">
        <v>286</v>
      </c>
      <c r="B36" s="9" t="s">
        <v>287</v>
      </c>
      <c r="C36" s="9" t="s">
        <v>288</v>
      </c>
      <c r="D36" s="9" t="s">
        <v>18</v>
      </c>
      <c r="E36" s="9" t="s">
        <v>289</v>
      </c>
      <c r="F36" s="9" t="s">
        <v>27</v>
      </c>
      <c r="G36" s="10" t="s">
        <v>290</v>
      </c>
      <c r="H36" s="10" t="s">
        <v>291</v>
      </c>
      <c r="I36" s="10" t="s">
        <v>292</v>
      </c>
      <c r="J36" s="9"/>
      <c r="K36" s="9" t="s">
        <v>25</v>
      </c>
      <c r="L36" s="9" t="s">
        <v>62</v>
      </c>
      <c r="M36" s="9" t="s">
        <v>63</v>
      </c>
    </row>
    <row r="37" customFormat="false" ht="57.75" hidden="false" customHeight="true" outlineLevel="0" collapsed="false">
      <c r="A37" s="9" t="s">
        <v>293</v>
      </c>
      <c r="B37" s="9" t="s">
        <v>294</v>
      </c>
      <c r="C37" s="9" t="s">
        <v>295</v>
      </c>
      <c r="D37" s="9" t="s">
        <v>18</v>
      </c>
      <c r="E37" s="9" t="s">
        <v>289</v>
      </c>
      <c r="F37" s="9" t="s">
        <v>27</v>
      </c>
      <c r="G37" s="10" t="s">
        <v>296</v>
      </c>
      <c r="H37" s="10" t="s">
        <v>297</v>
      </c>
      <c r="I37" s="10" t="s">
        <v>24</v>
      </c>
      <c r="J37" s="9"/>
      <c r="K37" s="9" t="s">
        <v>25</v>
      </c>
      <c r="L37" s="9" t="s">
        <v>62</v>
      </c>
      <c r="M37" s="9" t="s">
        <v>63</v>
      </c>
    </row>
    <row r="38" customFormat="false" ht="57.75" hidden="false" customHeight="true" outlineLevel="0" collapsed="false">
      <c r="A38" s="9" t="s">
        <v>298</v>
      </c>
      <c r="B38" s="9" t="s">
        <v>299</v>
      </c>
      <c r="C38" s="9" t="s">
        <v>300</v>
      </c>
      <c r="D38" s="9" t="s">
        <v>18</v>
      </c>
      <c r="E38" s="9" t="s">
        <v>289</v>
      </c>
      <c r="F38" s="9" t="s">
        <v>29</v>
      </c>
      <c r="G38" s="10" t="s">
        <v>301</v>
      </c>
      <c r="H38" s="10" t="s">
        <v>302</v>
      </c>
      <c r="I38" s="10" t="s">
        <v>303</v>
      </c>
      <c r="J38" s="9" t="s">
        <v>304</v>
      </c>
      <c r="K38" s="9" t="s">
        <v>24</v>
      </c>
      <c r="L38" s="9" t="s">
        <v>62</v>
      </c>
      <c r="M38" s="9" t="s">
        <v>63</v>
      </c>
    </row>
    <row r="39" customFormat="false" ht="57.75" hidden="false" customHeight="true" outlineLevel="0" collapsed="false">
      <c r="A39" s="9" t="s">
        <v>305</v>
      </c>
      <c r="B39" s="9" t="s">
        <v>306</v>
      </c>
      <c r="C39" s="9" t="s">
        <v>307</v>
      </c>
      <c r="D39" s="9" t="s">
        <v>18</v>
      </c>
      <c r="E39" s="9" t="s">
        <v>289</v>
      </c>
      <c r="F39" s="9" t="s">
        <v>36</v>
      </c>
      <c r="G39" s="10" t="s">
        <v>308</v>
      </c>
      <c r="H39" s="10" t="s">
        <v>309</v>
      </c>
      <c r="I39" s="10" t="s">
        <v>310</v>
      </c>
      <c r="J39" s="9"/>
      <c r="K39" s="9" t="s">
        <v>24</v>
      </c>
      <c r="L39" s="9" t="s">
        <v>62</v>
      </c>
      <c r="M39" s="9" t="s">
        <v>63</v>
      </c>
    </row>
    <row r="40" customFormat="false" ht="57.75" hidden="false" customHeight="true" outlineLevel="0" collapsed="false">
      <c r="A40" s="9" t="s">
        <v>311</v>
      </c>
      <c r="B40" s="9" t="s">
        <v>312</v>
      </c>
      <c r="C40" s="9" t="s">
        <v>313</v>
      </c>
      <c r="D40" s="9" t="s">
        <v>18</v>
      </c>
      <c r="E40" s="9" t="s">
        <v>314</v>
      </c>
      <c r="F40" s="9" t="s">
        <v>32</v>
      </c>
      <c r="G40" s="10" t="s">
        <v>315</v>
      </c>
      <c r="H40" s="10" t="s">
        <v>316</v>
      </c>
      <c r="I40" s="10" t="s">
        <v>317</v>
      </c>
      <c r="J40" s="9" t="s">
        <v>318</v>
      </c>
      <c r="K40" s="9" t="s">
        <v>23</v>
      </c>
      <c r="L40" s="9" t="s">
        <v>62</v>
      </c>
      <c r="M40" s="9" t="s">
        <v>63</v>
      </c>
    </row>
    <row r="41" customFormat="false" ht="57.75" hidden="false" customHeight="true" outlineLevel="0" collapsed="false">
      <c r="A41" s="9" t="s">
        <v>319</v>
      </c>
      <c r="B41" s="9" t="s">
        <v>320</v>
      </c>
      <c r="C41" s="9" t="s">
        <v>321</v>
      </c>
      <c r="D41" s="9" t="s">
        <v>18</v>
      </c>
      <c r="E41" s="9" t="s">
        <v>322</v>
      </c>
      <c r="F41" s="9" t="s">
        <v>28</v>
      </c>
      <c r="G41" s="10" t="s">
        <v>323</v>
      </c>
      <c r="H41" s="10" t="s">
        <v>324</v>
      </c>
      <c r="I41" s="10" t="s">
        <v>242</v>
      </c>
      <c r="J41" s="9" t="s">
        <v>243</v>
      </c>
      <c r="K41" s="9" t="s">
        <v>24</v>
      </c>
      <c r="L41" s="9" t="s">
        <v>62</v>
      </c>
      <c r="M41" s="9" t="s">
        <v>63</v>
      </c>
    </row>
    <row r="42" customFormat="false" ht="57.75" hidden="false" customHeight="true" outlineLevel="0" collapsed="false">
      <c r="A42" s="9" t="s">
        <v>325</v>
      </c>
      <c r="B42" s="9" t="s">
        <v>326</v>
      </c>
      <c r="C42" s="9" t="s">
        <v>327</v>
      </c>
      <c r="D42" s="9" t="s">
        <v>18</v>
      </c>
      <c r="E42" s="9" t="s">
        <v>328</v>
      </c>
      <c r="F42" s="9" t="s">
        <v>27</v>
      </c>
      <c r="G42" s="10" t="s">
        <v>329</v>
      </c>
      <c r="H42" s="10" t="s">
        <v>330</v>
      </c>
      <c r="I42" s="10" t="s">
        <v>111</v>
      </c>
      <c r="J42" s="9"/>
      <c r="K42" s="9" t="s">
        <v>24</v>
      </c>
      <c r="L42" s="11" t="s">
        <v>112</v>
      </c>
      <c r="M42" s="9" t="s">
        <v>63</v>
      </c>
    </row>
    <row r="43" customFormat="false" ht="57.75" hidden="false" customHeight="true" outlineLevel="0" collapsed="false">
      <c r="A43" s="9" t="s">
        <v>331</v>
      </c>
      <c r="B43" s="9" t="s">
        <v>332</v>
      </c>
      <c r="C43" s="9" t="s">
        <v>333</v>
      </c>
      <c r="D43" s="9" t="s">
        <v>18</v>
      </c>
      <c r="E43" s="9" t="s">
        <v>334</v>
      </c>
      <c r="F43" s="9" t="s">
        <v>32</v>
      </c>
      <c r="G43" s="10" t="s">
        <v>335</v>
      </c>
      <c r="H43" s="10" t="s">
        <v>336</v>
      </c>
      <c r="I43" s="10" t="s">
        <v>111</v>
      </c>
      <c r="J43" s="9"/>
      <c r="K43" s="9" t="s">
        <v>24</v>
      </c>
      <c r="L43" s="11" t="s">
        <v>112</v>
      </c>
      <c r="M43" s="9" t="s">
        <v>63</v>
      </c>
    </row>
    <row r="44" customFormat="false" ht="57.75" hidden="false" customHeight="true" outlineLevel="0" collapsed="false">
      <c r="A44" s="9" t="s">
        <v>337</v>
      </c>
      <c r="B44" s="9" t="s">
        <v>338</v>
      </c>
      <c r="C44" s="9" t="s">
        <v>339</v>
      </c>
      <c r="D44" s="9" t="s">
        <v>18</v>
      </c>
      <c r="E44" s="9" t="s">
        <v>289</v>
      </c>
      <c r="F44" s="9" t="s">
        <v>29</v>
      </c>
      <c r="G44" s="10" t="s">
        <v>340</v>
      </c>
      <c r="H44" s="10" t="s">
        <v>341</v>
      </c>
      <c r="I44" s="10" t="s">
        <v>342</v>
      </c>
      <c r="J44" s="9"/>
      <c r="K44" s="9" t="s">
        <v>25</v>
      </c>
      <c r="L44" s="9" t="s">
        <v>62</v>
      </c>
      <c r="M44" s="9" t="s">
        <v>63</v>
      </c>
    </row>
    <row r="45" customFormat="false" ht="57.75" hidden="false" customHeight="true" outlineLevel="0" collapsed="false">
      <c r="A45" s="9" t="s">
        <v>343</v>
      </c>
      <c r="B45" s="9" t="s">
        <v>344</v>
      </c>
      <c r="C45" s="9" t="s">
        <v>345</v>
      </c>
      <c r="D45" s="9" t="s">
        <v>19</v>
      </c>
      <c r="E45" s="9" t="s">
        <v>346</v>
      </c>
      <c r="F45" s="9" t="s">
        <v>32</v>
      </c>
      <c r="G45" s="10" t="s">
        <v>347</v>
      </c>
      <c r="H45" s="10" t="s">
        <v>348</v>
      </c>
      <c r="I45" s="10" t="s">
        <v>250</v>
      </c>
      <c r="J45" s="9"/>
      <c r="K45" s="9" t="s">
        <v>23</v>
      </c>
      <c r="L45" s="9" t="s">
        <v>62</v>
      </c>
      <c r="M45" s="9" t="s">
        <v>63</v>
      </c>
    </row>
    <row r="46" customFormat="false" ht="57.75" hidden="false" customHeight="true" outlineLevel="0" collapsed="false">
      <c r="A46" s="9" t="s">
        <v>349</v>
      </c>
      <c r="B46" s="9" t="s">
        <v>350</v>
      </c>
      <c r="C46" s="9" t="s">
        <v>351</v>
      </c>
      <c r="D46" s="9" t="s">
        <v>19</v>
      </c>
      <c r="E46" s="9" t="s">
        <v>352</v>
      </c>
      <c r="F46" s="9" t="s">
        <v>28</v>
      </c>
      <c r="G46" s="10" t="s">
        <v>353</v>
      </c>
      <c r="H46" s="10" t="s">
        <v>354</v>
      </c>
      <c r="I46" s="10" t="s">
        <v>242</v>
      </c>
      <c r="J46" s="9" t="s">
        <v>243</v>
      </c>
      <c r="K46" s="9" t="s">
        <v>24</v>
      </c>
      <c r="L46" s="9" t="s">
        <v>62</v>
      </c>
      <c r="M46" s="9" t="s">
        <v>63</v>
      </c>
    </row>
    <row r="47" customFormat="false" ht="57.75" hidden="false" customHeight="true" outlineLevel="0" collapsed="false">
      <c r="A47" s="9" t="s">
        <v>355</v>
      </c>
      <c r="B47" s="9" t="s">
        <v>356</v>
      </c>
      <c r="C47" s="9" t="s">
        <v>357</v>
      </c>
      <c r="D47" s="9" t="s">
        <v>19</v>
      </c>
      <c r="E47" s="9" t="s">
        <v>358</v>
      </c>
      <c r="F47" s="9" t="s">
        <v>32</v>
      </c>
      <c r="G47" s="10" t="s">
        <v>359</v>
      </c>
      <c r="H47" s="10" t="s">
        <v>360</v>
      </c>
      <c r="I47" s="10" t="s">
        <v>361</v>
      </c>
      <c r="J47" s="9"/>
      <c r="K47" s="9" t="s">
        <v>24</v>
      </c>
      <c r="L47" s="9" t="s">
        <v>62</v>
      </c>
      <c r="M47" s="9" t="s">
        <v>63</v>
      </c>
    </row>
    <row r="48" customFormat="false" ht="57.75" hidden="false" customHeight="true" outlineLevel="0" collapsed="false">
      <c r="A48" s="9" t="s">
        <v>362</v>
      </c>
      <c r="B48" s="9" t="s">
        <v>363</v>
      </c>
      <c r="C48" s="9" t="s">
        <v>364</v>
      </c>
      <c r="D48" s="9" t="s">
        <v>19</v>
      </c>
      <c r="E48" s="9" t="s">
        <v>365</v>
      </c>
      <c r="F48" s="9" t="s">
        <v>27</v>
      </c>
      <c r="G48" s="10" t="s">
        <v>366</v>
      </c>
      <c r="H48" s="10" t="s">
        <v>367</v>
      </c>
      <c r="I48" s="10" t="s">
        <v>368</v>
      </c>
      <c r="J48" s="9"/>
      <c r="K48" s="9" t="s">
        <v>24</v>
      </c>
      <c r="L48" s="9" t="s">
        <v>62</v>
      </c>
      <c r="M48" s="9" t="s">
        <v>63</v>
      </c>
    </row>
    <row r="49" customFormat="false" ht="57.75" hidden="false" customHeight="true" outlineLevel="0" collapsed="false">
      <c r="A49" s="9" t="s">
        <v>369</v>
      </c>
      <c r="B49" s="9" t="s">
        <v>370</v>
      </c>
      <c r="C49" s="9" t="s">
        <v>371</v>
      </c>
      <c r="D49" s="9" t="s">
        <v>19</v>
      </c>
      <c r="E49" s="9" t="s">
        <v>372</v>
      </c>
      <c r="F49" s="9" t="s">
        <v>31</v>
      </c>
      <c r="G49" s="10" t="s">
        <v>373</v>
      </c>
      <c r="H49" s="10" t="s">
        <v>374</v>
      </c>
      <c r="I49" s="10" t="s">
        <v>111</v>
      </c>
      <c r="J49" s="9"/>
      <c r="K49" s="9" t="s">
        <v>24</v>
      </c>
      <c r="L49" s="11" t="s">
        <v>112</v>
      </c>
      <c r="M49" s="9" t="s">
        <v>63</v>
      </c>
    </row>
    <row r="50" customFormat="false" ht="57.75" hidden="false" customHeight="true" outlineLevel="0" collapsed="false">
      <c r="A50" s="9" t="s">
        <v>375</v>
      </c>
      <c r="B50" s="9" t="s">
        <v>376</v>
      </c>
      <c r="C50" s="9" t="s">
        <v>377</v>
      </c>
      <c r="D50" s="9" t="s">
        <v>19</v>
      </c>
      <c r="E50" s="9" t="s">
        <v>378</v>
      </c>
      <c r="F50" s="9" t="s">
        <v>30</v>
      </c>
      <c r="G50" s="10" t="s">
        <v>379</v>
      </c>
      <c r="H50" s="10" t="s">
        <v>380</v>
      </c>
      <c r="I50" s="10" t="s">
        <v>111</v>
      </c>
      <c r="J50" s="9"/>
      <c r="K50" s="9" t="s">
        <v>25</v>
      </c>
      <c r="L50" s="11" t="s">
        <v>112</v>
      </c>
      <c r="M50" s="9" t="s">
        <v>63</v>
      </c>
    </row>
    <row r="51" customFormat="false" ht="57.75" hidden="false" customHeight="true" outlineLevel="0" collapsed="false">
      <c r="A51" s="9" t="s">
        <v>381</v>
      </c>
      <c r="B51" s="9" t="s">
        <v>382</v>
      </c>
      <c r="C51" s="9" t="s">
        <v>383</v>
      </c>
      <c r="D51" s="9" t="s">
        <v>20</v>
      </c>
      <c r="E51" s="9" t="s">
        <v>384</v>
      </c>
      <c r="F51" s="9" t="s">
        <v>27</v>
      </c>
      <c r="G51" s="10" t="s">
        <v>385</v>
      </c>
      <c r="H51" s="10" t="s">
        <v>386</v>
      </c>
      <c r="I51" s="10" t="s">
        <v>387</v>
      </c>
      <c r="J51" s="9" t="s">
        <v>388</v>
      </c>
      <c r="K51" s="9" t="s">
        <v>23</v>
      </c>
      <c r="L51" s="9" t="s">
        <v>62</v>
      </c>
      <c r="M51" s="9" t="s">
        <v>63</v>
      </c>
    </row>
    <row r="52" customFormat="false" ht="57.75" hidden="false" customHeight="true" outlineLevel="0" collapsed="false">
      <c r="A52" s="9" t="s">
        <v>389</v>
      </c>
      <c r="B52" s="9" t="s">
        <v>390</v>
      </c>
      <c r="C52" s="9" t="s">
        <v>391</v>
      </c>
      <c r="D52" s="9" t="s">
        <v>20</v>
      </c>
      <c r="E52" s="9" t="s">
        <v>392</v>
      </c>
      <c r="F52" s="9" t="s">
        <v>27</v>
      </c>
      <c r="G52" s="10" t="s">
        <v>393</v>
      </c>
      <c r="H52" s="10" t="s">
        <v>394</v>
      </c>
      <c r="I52" s="10" t="s">
        <v>395</v>
      </c>
      <c r="J52" s="9"/>
      <c r="K52" s="9" t="s">
        <v>23</v>
      </c>
      <c r="L52" s="9" t="s">
        <v>62</v>
      </c>
      <c r="M52" s="9" t="s">
        <v>63</v>
      </c>
    </row>
    <row r="53" customFormat="false" ht="57.75" hidden="false" customHeight="true" outlineLevel="0" collapsed="false">
      <c r="A53" s="9" t="s">
        <v>396</v>
      </c>
      <c r="B53" s="9" t="s">
        <v>397</v>
      </c>
      <c r="C53" s="9" t="s">
        <v>398</v>
      </c>
      <c r="D53" s="9" t="s">
        <v>20</v>
      </c>
      <c r="E53" s="9" t="s">
        <v>399</v>
      </c>
      <c r="F53" s="9" t="s">
        <v>27</v>
      </c>
      <c r="G53" s="10" t="s">
        <v>400</v>
      </c>
      <c r="H53" s="10" t="s">
        <v>401</v>
      </c>
      <c r="I53" s="10" t="s">
        <v>402</v>
      </c>
      <c r="J53" s="9"/>
      <c r="K53" s="9" t="s">
        <v>24</v>
      </c>
      <c r="L53" s="9" t="s">
        <v>62</v>
      </c>
      <c r="M53" s="9" t="s">
        <v>63</v>
      </c>
    </row>
    <row r="54" customFormat="false" ht="57.75" hidden="false" customHeight="true" outlineLevel="0" collapsed="false">
      <c r="A54" s="9" t="s">
        <v>403</v>
      </c>
      <c r="B54" s="9" t="s">
        <v>404</v>
      </c>
      <c r="C54" s="9" t="s">
        <v>405</v>
      </c>
      <c r="D54" s="9" t="s">
        <v>20</v>
      </c>
      <c r="E54" s="9" t="s">
        <v>406</v>
      </c>
      <c r="F54" s="9" t="s">
        <v>34</v>
      </c>
      <c r="G54" s="10" t="s">
        <v>407</v>
      </c>
      <c r="H54" s="10" t="s">
        <v>408</v>
      </c>
      <c r="I54" s="10" t="s">
        <v>409</v>
      </c>
      <c r="J54" s="9"/>
      <c r="K54" s="9" t="s">
        <v>24</v>
      </c>
      <c r="L54" s="9" t="s">
        <v>62</v>
      </c>
      <c r="M54" s="9" t="s">
        <v>63</v>
      </c>
    </row>
    <row r="55" customFormat="false" ht="57.75" hidden="false" customHeight="true" outlineLevel="0" collapsed="false">
      <c r="A55" s="9" t="s">
        <v>410</v>
      </c>
      <c r="B55" s="9" t="s">
        <v>411</v>
      </c>
      <c r="C55" s="9" t="s">
        <v>412</v>
      </c>
      <c r="D55" s="9" t="s">
        <v>20</v>
      </c>
      <c r="E55" s="9" t="s">
        <v>406</v>
      </c>
      <c r="F55" s="9" t="s">
        <v>32</v>
      </c>
      <c r="G55" s="10" t="s">
        <v>413</v>
      </c>
      <c r="H55" s="10" t="s">
        <v>414</v>
      </c>
      <c r="I55" s="10" t="s">
        <v>415</v>
      </c>
      <c r="J55" s="9"/>
      <c r="K55" s="9" t="s">
        <v>23</v>
      </c>
      <c r="L55" s="9" t="s">
        <v>62</v>
      </c>
      <c r="M55" s="9" t="s">
        <v>63</v>
      </c>
    </row>
    <row r="56" customFormat="false" ht="57.75" hidden="false" customHeight="true" outlineLevel="0" collapsed="false">
      <c r="A56" s="9" t="s">
        <v>416</v>
      </c>
      <c r="B56" s="9" t="s">
        <v>417</v>
      </c>
      <c r="C56" s="9" t="s">
        <v>418</v>
      </c>
      <c r="D56" s="9" t="s">
        <v>20</v>
      </c>
      <c r="E56" s="9" t="s">
        <v>419</v>
      </c>
      <c r="F56" s="9" t="s">
        <v>27</v>
      </c>
      <c r="G56" s="10" t="s">
        <v>420</v>
      </c>
      <c r="H56" s="10" t="s">
        <v>421</v>
      </c>
      <c r="I56" s="10" t="s">
        <v>422</v>
      </c>
      <c r="J56" s="9"/>
      <c r="K56" s="9" t="s">
        <v>23</v>
      </c>
      <c r="L56" s="9" t="s">
        <v>62</v>
      </c>
      <c r="M56" s="9" t="s">
        <v>63</v>
      </c>
    </row>
    <row r="57" customFormat="false" ht="57.75" hidden="false" customHeight="true" outlineLevel="0" collapsed="false">
      <c r="A57" s="9" t="s">
        <v>423</v>
      </c>
      <c r="B57" s="9" t="s">
        <v>424</v>
      </c>
      <c r="C57" s="9" t="s">
        <v>425</v>
      </c>
      <c r="D57" s="9" t="s">
        <v>20</v>
      </c>
      <c r="E57" s="9" t="s">
        <v>426</v>
      </c>
      <c r="F57" s="9" t="s">
        <v>29</v>
      </c>
      <c r="G57" s="10" t="s">
        <v>427</v>
      </c>
      <c r="H57" s="10" t="s">
        <v>428</v>
      </c>
      <c r="I57" s="10" t="s">
        <v>111</v>
      </c>
      <c r="J57" s="9"/>
      <c r="K57" s="9" t="s">
        <v>24</v>
      </c>
      <c r="L57" s="11" t="s">
        <v>112</v>
      </c>
      <c r="M57" s="9" t="s">
        <v>63</v>
      </c>
    </row>
    <row r="58" customFormat="false" ht="57.75" hidden="false" customHeight="true" outlineLevel="0" collapsed="false">
      <c r="A58" s="9" t="s">
        <v>429</v>
      </c>
      <c r="B58" s="9" t="s">
        <v>430</v>
      </c>
      <c r="C58" s="9" t="s">
        <v>431</v>
      </c>
      <c r="D58" s="9" t="s">
        <v>20</v>
      </c>
      <c r="E58" s="9" t="s">
        <v>432</v>
      </c>
      <c r="F58" s="9" t="s">
        <v>31</v>
      </c>
      <c r="G58" s="10" t="s">
        <v>433</v>
      </c>
      <c r="H58" s="10" t="s">
        <v>434</v>
      </c>
      <c r="I58" s="10" t="s">
        <v>435</v>
      </c>
      <c r="J58" s="9"/>
      <c r="K58" s="9" t="s">
        <v>24</v>
      </c>
      <c r="L58" s="9" t="s">
        <v>62</v>
      </c>
      <c r="M58" s="9" t="s">
        <v>63</v>
      </c>
    </row>
    <row r="59" customFormat="false" ht="57.75" hidden="false" customHeight="true" outlineLevel="0" collapsed="false">
      <c r="A59" s="9" t="s">
        <v>436</v>
      </c>
      <c r="B59" s="9" t="s">
        <v>437</v>
      </c>
      <c r="C59" s="9" t="s">
        <v>438</v>
      </c>
      <c r="D59" s="9" t="s">
        <v>20</v>
      </c>
      <c r="E59" s="9" t="s">
        <v>439</v>
      </c>
      <c r="F59" s="9" t="s">
        <v>32</v>
      </c>
      <c r="G59" s="10" t="s">
        <v>440</v>
      </c>
      <c r="H59" s="10" t="s">
        <v>441</v>
      </c>
      <c r="I59" s="10" t="s">
        <v>111</v>
      </c>
      <c r="J59" s="9"/>
      <c r="K59" s="9" t="s">
        <v>24</v>
      </c>
      <c r="L59" s="11" t="s">
        <v>112</v>
      </c>
      <c r="M59" s="9" t="s">
        <v>63</v>
      </c>
    </row>
    <row r="60" customFormat="false" ht="57.75" hidden="false" customHeight="true" outlineLevel="0" collapsed="false">
      <c r="A60" s="9" t="s">
        <v>442</v>
      </c>
      <c r="B60" s="9" t="s">
        <v>443</v>
      </c>
      <c r="C60" s="9" t="s">
        <v>444</v>
      </c>
      <c r="D60" s="9" t="s">
        <v>16</v>
      </c>
      <c r="E60" s="9" t="s">
        <v>170</v>
      </c>
      <c r="F60" s="9" t="s">
        <v>27</v>
      </c>
      <c r="G60" s="10" t="s">
        <v>445</v>
      </c>
      <c r="H60" s="10" t="s">
        <v>446</v>
      </c>
      <c r="I60" s="10" t="s">
        <v>447</v>
      </c>
      <c r="J60" s="9"/>
      <c r="K60" s="9" t="s">
        <v>23</v>
      </c>
      <c r="L60" s="9" t="s">
        <v>62</v>
      </c>
      <c r="M60" s="9" t="s">
        <v>63</v>
      </c>
    </row>
    <row r="61" customFormat="false" ht="57.75" hidden="false" customHeight="true" outlineLevel="0" collapsed="false">
      <c r="A61" s="9" t="s">
        <v>448</v>
      </c>
      <c r="B61" s="9" t="s">
        <v>449</v>
      </c>
      <c r="C61" s="9" t="s">
        <v>450</v>
      </c>
      <c r="D61" s="9" t="s">
        <v>19</v>
      </c>
      <c r="E61" s="9" t="s">
        <v>451</v>
      </c>
      <c r="F61" s="9" t="s">
        <v>28</v>
      </c>
      <c r="G61" s="10" t="s">
        <v>452</v>
      </c>
      <c r="H61" s="10" t="s">
        <v>453</v>
      </c>
      <c r="I61" s="10" t="s">
        <v>454</v>
      </c>
      <c r="J61" s="9"/>
      <c r="K61" s="9" t="s">
        <v>23</v>
      </c>
      <c r="L61" s="9" t="s">
        <v>62</v>
      </c>
      <c r="M61" s="9" t="s">
        <v>63</v>
      </c>
    </row>
    <row r="62" customFormat="false" ht="57.75" hidden="false" customHeight="true" outlineLevel="0" collapsed="false">
      <c r="A62" s="9" t="s">
        <v>455</v>
      </c>
      <c r="B62" s="9" t="s">
        <v>456</v>
      </c>
      <c r="C62" s="9" t="s">
        <v>457</v>
      </c>
      <c r="D62" s="9" t="s">
        <v>18</v>
      </c>
      <c r="E62" s="9" t="s">
        <v>458</v>
      </c>
      <c r="F62" s="9" t="s">
        <v>38</v>
      </c>
      <c r="G62" s="10" t="s">
        <v>459</v>
      </c>
      <c r="H62" s="10" t="s">
        <v>460</v>
      </c>
      <c r="I62" s="10" t="s">
        <v>111</v>
      </c>
      <c r="J62" s="9"/>
      <c r="K62" s="9" t="s">
        <v>24</v>
      </c>
      <c r="L62" s="11" t="s">
        <v>112</v>
      </c>
      <c r="M62" s="9" t="s">
        <v>63</v>
      </c>
    </row>
    <row r="63" customFormat="false" ht="57.75" hidden="false" customHeight="true" outlineLevel="0" collapsed="false">
      <c r="A63" s="9" t="s">
        <v>461</v>
      </c>
      <c r="B63" s="9" t="s">
        <v>462</v>
      </c>
      <c r="C63" s="9" t="s">
        <v>463</v>
      </c>
      <c r="D63" s="9" t="s">
        <v>18</v>
      </c>
      <c r="E63" s="9" t="s">
        <v>334</v>
      </c>
      <c r="F63" s="9" t="s">
        <v>29</v>
      </c>
      <c r="G63" s="10" t="s">
        <v>464</v>
      </c>
      <c r="H63" s="10" t="s">
        <v>465</v>
      </c>
      <c r="I63" s="10" t="s">
        <v>111</v>
      </c>
      <c r="J63" s="9"/>
      <c r="K63" s="9" t="s">
        <v>24</v>
      </c>
      <c r="L63" s="11" t="s">
        <v>112</v>
      </c>
      <c r="M63" s="9" t="s">
        <v>63</v>
      </c>
    </row>
    <row r="65" customFormat="false" ht="15" hidden="false" customHeight="false" outlineLevel="0" collapsed="false">
      <c r="A65" s="12" t="s">
        <v>466</v>
      </c>
    </row>
    <row r="66" customFormat="false" ht="15" hidden="false" customHeight="false" outlineLevel="0" collapsed="false">
      <c r="A66" s="13" t="s">
        <v>467</v>
      </c>
      <c r="B66" s="13" t="s">
        <v>468</v>
      </c>
      <c r="C66" s="13" t="s">
        <v>469</v>
      </c>
      <c r="D66" s="13" t="s">
        <v>470</v>
      </c>
      <c r="E66" s="13" t="s">
        <v>471</v>
      </c>
      <c r="F66" s="13" t="s">
        <v>30</v>
      </c>
      <c r="G66" s="13" t="s">
        <v>472</v>
      </c>
      <c r="H66" s="13" t="s">
        <v>473</v>
      </c>
      <c r="I66" s="13" t="s">
        <v>111</v>
      </c>
      <c r="J66" s="13"/>
      <c r="K66" s="13" t="s">
        <v>24</v>
      </c>
      <c r="L66" s="13" t="s">
        <v>112</v>
      </c>
      <c r="M66" s="13" t="s">
        <v>474</v>
      </c>
    </row>
  </sheetData>
  <autoFilter ref="A1:M63"/>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"Konkan,Pune &amp; the Desh,Nashik &amp; Khandesh,Marathwada,Amravati &amp; Berar,Nagpur &amp; East Vidarbha"</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475</v>
      </c>
      <c r="B1" s="8" t="s">
        <v>476</v>
      </c>
      <c r="C1" s="8" t="s">
        <v>477</v>
      </c>
      <c r="D1" s="8" t="s">
        <v>478</v>
      </c>
      <c r="E1" s="8" t="s">
        <v>479</v>
      </c>
      <c r="F1" s="8" t="s">
        <v>480</v>
      </c>
      <c r="G1" s="8" t="s">
        <v>481</v>
      </c>
    </row>
    <row r="2" customFormat="false" ht="15" hidden="false" customHeight="false" outlineLevel="0" collapsed="false">
      <c r="A2" s="10" t="s">
        <v>174</v>
      </c>
      <c r="B2" s="10" t="s">
        <v>168</v>
      </c>
      <c r="C2" s="10" t="s">
        <v>170</v>
      </c>
      <c r="D2" s="10" t="s">
        <v>482</v>
      </c>
      <c r="E2" s="10" t="s">
        <v>483</v>
      </c>
      <c r="F2" s="10" t="s">
        <v>484</v>
      </c>
      <c r="G2" s="10"/>
    </row>
    <row r="3" customFormat="false" ht="15" hidden="false" customHeight="false" outlineLevel="0" collapsed="false">
      <c r="A3" s="10" t="s">
        <v>181</v>
      </c>
      <c r="B3" s="10" t="s">
        <v>176</v>
      </c>
      <c r="C3" s="10" t="s">
        <v>170</v>
      </c>
      <c r="D3" s="10" t="s">
        <v>485</v>
      </c>
      <c r="E3" s="10" t="s">
        <v>483</v>
      </c>
      <c r="F3" s="10" t="s">
        <v>484</v>
      </c>
      <c r="G3" s="10"/>
    </row>
    <row r="4" customFormat="false" ht="15" hidden="false" customHeight="false" outlineLevel="0" collapsed="false">
      <c r="A4" s="10" t="s">
        <v>203</v>
      </c>
      <c r="B4" s="10" t="s">
        <v>197</v>
      </c>
      <c r="C4" s="10" t="s">
        <v>199</v>
      </c>
      <c r="D4" s="10" t="s">
        <v>486</v>
      </c>
      <c r="E4" s="10" t="s">
        <v>483</v>
      </c>
      <c r="F4" s="10" t="s">
        <v>484</v>
      </c>
      <c r="G4" s="10"/>
    </row>
    <row r="5" customFormat="false" ht="15" hidden="false" customHeight="false" outlineLevel="0" collapsed="false">
      <c r="A5" s="10" t="s">
        <v>228</v>
      </c>
      <c r="B5" s="10" t="s">
        <v>487</v>
      </c>
      <c r="C5" s="10" t="s">
        <v>488</v>
      </c>
      <c r="D5" s="10" t="s">
        <v>489</v>
      </c>
      <c r="E5" s="10" t="s">
        <v>483</v>
      </c>
      <c r="F5" s="10" t="s">
        <v>484</v>
      </c>
      <c r="G5" s="10"/>
    </row>
    <row r="6" customFormat="false" ht="23.85" hidden="false" customHeight="false" outlineLevel="0" collapsed="false">
      <c r="A6" s="10" t="s">
        <v>144</v>
      </c>
      <c r="B6" s="10" t="s">
        <v>138</v>
      </c>
      <c r="C6" s="10" t="s">
        <v>490</v>
      </c>
      <c r="D6" s="10" t="s">
        <v>491</v>
      </c>
      <c r="E6" s="10" t="s">
        <v>483</v>
      </c>
      <c r="F6" s="10" t="s">
        <v>492</v>
      </c>
      <c r="G6" s="10"/>
    </row>
    <row r="7" customFormat="false" ht="23.85" hidden="false" customHeight="false" outlineLevel="0" collapsed="false">
      <c r="A7" s="10" t="s">
        <v>97</v>
      </c>
      <c r="B7" s="10" t="s">
        <v>91</v>
      </c>
      <c r="C7" s="10" t="s">
        <v>93</v>
      </c>
      <c r="D7" s="10" t="s">
        <v>493</v>
      </c>
      <c r="E7" s="10" t="s">
        <v>483</v>
      </c>
      <c r="F7" s="10" t="s">
        <v>492</v>
      </c>
      <c r="G7" s="10"/>
    </row>
    <row r="8" customFormat="false" ht="15" hidden="false" customHeight="false" outlineLevel="0" collapsed="false">
      <c r="A8" s="10" t="s">
        <v>388</v>
      </c>
      <c r="B8" s="10" t="s">
        <v>494</v>
      </c>
      <c r="C8" s="10" t="s">
        <v>384</v>
      </c>
      <c r="D8" s="10" t="s">
        <v>495</v>
      </c>
      <c r="E8" s="10" t="s">
        <v>483</v>
      </c>
      <c r="F8" s="10" t="s">
        <v>484</v>
      </c>
      <c r="G8" s="10"/>
    </row>
    <row r="9" customFormat="false" ht="15" hidden="false" customHeight="false" outlineLevel="0" collapsed="false">
      <c r="A9" s="10" t="s">
        <v>496</v>
      </c>
      <c r="B9" s="10" t="s">
        <v>497</v>
      </c>
      <c r="C9" s="10" t="s">
        <v>162</v>
      </c>
      <c r="D9" s="10" t="s">
        <v>498</v>
      </c>
      <c r="E9" s="10" t="s">
        <v>483</v>
      </c>
      <c r="F9" s="10" t="s">
        <v>484</v>
      </c>
      <c r="G9" s="10"/>
    </row>
    <row r="10" customFormat="false" ht="15" hidden="false" customHeight="false" outlineLevel="0" collapsed="false">
      <c r="A10" s="10" t="s">
        <v>152</v>
      </c>
      <c r="B10" s="10" t="s">
        <v>146</v>
      </c>
      <c r="C10" s="10" t="s">
        <v>148</v>
      </c>
      <c r="D10" s="10" t="s">
        <v>498</v>
      </c>
      <c r="E10" s="10" t="s">
        <v>483</v>
      </c>
      <c r="F10" s="10" t="s">
        <v>484</v>
      </c>
      <c r="G10" s="10"/>
    </row>
    <row r="11" customFormat="false" ht="15" hidden="false" customHeight="false" outlineLevel="0" collapsed="false">
      <c r="A11" s="10" t="s">
        <v>166</v>
      </c>
      <c r="B11" s="10" t="s">
        <v>499</v>
      </c>
      <c r="C11" s="10" t="s">
        <v>162</v>
      </c>
      <c r="D11" s="10" t="s">
        <v>498</v>
      </c>
      <c r="E11" s="10" t="s">
        <v>483</v>
      </c>
      <c r="F11" s="10" t="s">
        <v>484</v>
      </c>
      <c r="G11" s="10"/>
    </row>
    <row r="12" customFormat="false" ht="15" hidden="false" customHeight="false" outlineLevel="0" collapsed="false">
      <c r="A12" s="10" t="s">
        <v>70</v>
      </c>
      <c r="B12" s="10" t="s">
        <v>65</v>
      </c>
      <c r="C12" s="10" t="s">
        <v>57</v>
      </c>
      <c r="D12" s="10" t="s">
        <v>500</v>
      </c>
      <c r="E12" s="10" t="s">
        <v>483</v>
      </c>
      <c r="F12" s="10" t="s">
        <v>484</v>
      </c>
      <c r="G12" s="10"/>
    </row>
    <row r="13" customFormat="false" ht="15" hidden="false" customHeight="false" outlineLevel="0" collapsed="false">
      <c r="A13" s="10" t="s">
        <v>61</v>
      </c>
      <c r="B13" s="10" t="s">
        <v>501</v>
      </c>
      <c r="C13" s="10" t="s">
        <v>57</v>
      </c>
      <c r="D13" s="10" t="s">
        <v>502</v>
      </c>
      <c r="E13" s="10" t="s">
        <v>483</v>
      </c>
      <c r="F13" s="10" t="s">
        <v>484</v>
      </c>
      <c r="G13" s="10"/>
    </row>
    <row r="14" customFormat="false" ht="15" hidden="false" customHeight="false" outlineLevel="0" collapsed="false">
      <c r="A14" s="10" t="s">
        <v>89</v>
      </c>
      <c r="B14" s="10" t="s">
        <v>503</v>
      </c>
      <c r="C14" s="10" t="s">
        <v>85</v>
      </c>
      <c r="D14" s="10" t="s">
        <v>504</v>
      </c>
      <c r="E14" s="10" t="s">
        <v>483</v>
      </c>
      <c r="F14" s="10" t="s">
        <v>484</v>
      </c>
      <c r="G14" s="10"/>
    </row>
    <row r="15" customFormat="false" ht="15" hidden="false" customHeight="false" outlineLevel="0" collapsed="false">
      <c r="A15" s="10" t="s">
        <v>318</v>
      </c>
      <c r="B15" s="10" t="s">
        <v>312</v>
      </c>
      <c r="C15" s="10" t="s">
        <v>314</v>
      </c>
      <c r="D15" s="10" t="s">
        <v>504</v>
      </c>
      <c r="E15" s="10" t="s">
        <v>483</v>
      </c>
      <c r="F15" s="10" t="s">
        <v>484</v>
      </c>
      <c r="G15" s="10"/>
    </row>
    <row r="17" customFormat="false" ht="15" hidden="false" customHeight="false" outlineLevel="0" collapsed="false">
      <c r="A17" s="12" t="s">
        <v>505</v>
      </c>
    </row>
    <row r="18" customFormat="false" ht="15" hidden="false" customHeight="false" outlineLevel="0" collapsed="false">
      <c r="A18" s="6" t="s">
        <v>506</v>
      </c>
      <c r="B18" s="6" t="s">
        <v>507</v>
      </c>
      <c r="C18" s="6" t="s">
        <v>508</v>
      </c>
      <c r="D18" s="6"/>
      <c r="E18" s="6" t="s">
        <v>509</v>
      </c>
      <c r="F18" s="6" t="s">
        <v>484</v>
      </c>
      <c r="G18" s="6"/>
    </row>
    <row r="19" customFormat="false" ht="15" hidden="false" customHeight="false" outlineLevel="0" collapsed="false">
      <c r="A19" s="6" t="s">
        <v>510</v>
      </c>
      <c r="B19" s="6" t="s">
        <v>511</v>
      </c>
      <c r="C19" s="6" t="s">
        <v>148</v>
      </c>
      <c r="D19" s="6"/>
      <c r="E19" s="6" t="s">
        <v>512</v>
      </c>
      <c r="F19" s="6" t="s">
        <v>484</v>
      </c>
      <c r="G19" s="6"/>
    </row>
    <row r="20" customFormat="false" ht="15" hidden="false" customHeight="false" outlineLevel="0" collapsed="false">
      <c r="A20" s="6" t="s">
        <v>513</v>
      </c>
      <c r="B20" s="6" t="s">
        <v>514</v>
      </c>
      <c r="C20" s="6" t="s">
        <v>224</v>
      </c>
      <c r="D20" s="6"/>
      <c r="E20" s="6" t="s">
        <v>515</v>
      </c>
      <c r="F20" s="6" t="s">
        <v>484</v>
      </c>
      <c r="G20" s="6"/>
    </row>
    <row r="22" customFormat="false" ht="15" hidden="false" customHeight="false" outlineLevel="0" collapsed="false">
      <c r="A22" s="12" t="s">
        <v>516</v>
      </c>
    </row>
    <row r="23" customFormat="false" ht="15" hidden="false" customHeight="false" outlineLevel="0" collapsed="false">
      <c r="A23" s="6" t="s">
        <v>517</v>
      </c>
      <c r="B23" s="6" t="s">
        <v>518</v>
      </c>
      <c r="C23" s="6" t="s">
        <v>519</v>
      </c>
      <c r="D23" s="6"/>
      <c r="E23" s="6" t="s">
        <v>483</v>
      </c>
      <c r="F23" s="6" t="s">
        <v>520</v>
      </c>
      <c r="G23" s="6" t="s">
        <v>521</v>
      </c>
    </row>
    <row r="24" customFormat="false" ht="15" hidden="false" customHeight="false" outlineLevel="0" collapsed="false">
      <c r="A24" s="6" t="s">
        <v>517</v>
      </c>
      <c r="B24" s="6" t="s">
        <v>522</v>
      </c>
      <c r="C24" s="6" t="s">
        <v>85</v>
      </c>
      <c r="D24" s="6"/>
      <c r="E24" s="6" t="s">
        <v>483</v>
      </c>
      <c r="F24" s="6" t="s">
        <v>520</v>
      </c>
      <c r="G24" s="6" t="s">
        <v>521</v>
      </c>
    </row>
    <row r="25" customFormat="false" ht="15" hidden="false" customHeight="false" outlineLevel="0" collapsed="false">
      <c r="A25" s="6" t="s">
        <v>517</v>
      </c>
      <c r="B25" s="6" t="s">
        <v>523</v>
      </c>
      <c r="C25" s="6" t="s">
        <v>199</v>
      </c>
      <c r="D25" s="6"/>
      <c r="E25" s="6" t="s">
        <v>483</v>
      </c>
      <c r="F25" s="6" t="s">
        <v>520</v>
      </c>
      <c r="G25" s="6" t="s">
        <v>521</v>
      </c>
    </row>
    <row r="26" customFormat="false" ht="15" hidden="false" customHeight="false" outlineLevel="0" collapsed="false">
      <c r="A26" s="6" t="s">
        <v>517</v>
      </c>
      <c r="B26" s="6" t="s">
        <v>524</v>
      </c>
      <c r="C26" s="6" t="s">
        <v>525</v>
      </c>
      <c r="D26" s="6"/>
      <c r="E26" s="6" t="s">
        <v>483</v>
      </c>
      <c r="F26" s="6" t="s">
        <v>520</v>
      </c>
      <c r="G26" s="6" t="s">
        <v>521</v>
      </c>
    </row>
    <row r="27" customFormat="false" ht="15" hidden="false" customHeight="false" outlineLevel="0" collapsed="false">
      <c r="A27" s="6" t="s">
        <v>517</v>
      </c>
      <c r="B27" s="6" t="s">
        <v>526</v>
      </c>
      <c r="C27" s="6" t="s">
        <v>525</v>
      </c>
      <c r="D27" s="6"/>
      <c r="E27" s="6" t="s">
        <v>483</v>
      </c>
      <c r="F27" s="6" t="s">
        <v>520</v>
      </c>
      <c r="G27" s="6" t="s">
        <v>521</v>
      </c>
    </row>
    <row r="29" customFormat="false" ht="15" hidden="false" customHeight="false" outlineLevel="0" collapsed="false">
      <c r="A29" s="7" t="s">
        <v>527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528</v>
      </c>
      <c r="B1" s="8" t="s">
        <v>43</v>
      </c>
      <c r="C1" s="8" t="s">
        <v>44</v>
      </c>
      <c r="D1" s="8" t="s">
        <v>529</v>
      </c>
      <c r="E1" s="8" t="s">
        <v>530</v>
      </c>
      <c r="F1" s="8" t="s">
        <v>531</v>
      </c>
      <c r="G1" s="8" t="s">
        <v>532</v>
      </c>
      <c r="H1" s="8" t="s">
        <v>533</v>
      </c>
    </row>
    <row r="2" customFormat="false" ht="15" hidden="false" customHeight="false" outlineLevel="0" collapsed="false">
      <c r="A2" s="14" t="s">
        <v>534</v>
      </c>
      <c r="B2" s="14" t="s">
        <v>535</v>
      </c>
      <c r="C2" s="14" t="s">
        <v>19</v>
      </c>
      <c r="D2" s="14" t="n">
        <v>1</v>
      </c>
      <c r="E2" s="14" t="n">
        <v>0</v>
      </c>
      <c r="F2" s="15" t="s">
        <v>536</v>
      </c>
      <c r="G2" s="14"/>
      <c r="H2" s="14" t="s">
        <v>537</v>
      </c>
    </row>
    <row r="3" customFormat="false" ht="15" hidden="false" customHeight="false" outlineLevel="0" collapsed="false">
      <c r="A3" s="14" t="s">
        <v>538</v>
      </c>
      <c r="B3" s="14" t="s">
        <v>539</v>
      </c>
      <c r="C3" s="14" t="s">
        <v>19</v>
      </c>
      <c r="D3" s="14" t="n">
        <v>2</v>
      </c>
      <c r="E3" s="14" t="n">
        <v>0</v>
      </c>
      <c r="F3" s="14" t="s">
        <v>540</v>
      </c>
      <c r="G3" s="14"/>
      <c r="H3" s="14" t="s">
        <v>537</v>
      </c>
    </row>
    <row r="4" customFormat="false" ht="15" hidden="false" customHeight="false" outlineLevel="0" collapsed="false">
      <c r="A4" s="14" t="s">
        <v>372</v>
      </c>
      <c r="B4" s="14" t="s">
        <v>541</v>
      </c>
      <c r="C4" s="14" t="s">
        <v>19</v>
      </c>
      <c r="D4" s="14" t="n">
        <v>3</v>
      </c>
      <c r="E4" s="14" t="n">
        <v>1</v>
      </c>
      <c r="F4" s="14" t="s">
        <v>540</v>
      </c>
      <c r="G4" s="14"/>
      <c r="H4" s="14" t="s">
        <v>537</v>
      </c>
    </row>
    <row r="5" customFormat="false" ht="15" hidden="false" customHeight="false" outlineLevel="0" collapsed="false">
      <c r="A5" s="14" t="s">
        <v>378</v>
      </c>
      <c r="B5" s="14" t="s">
        <v>542</v>
      </c>
      <c r="C5" s="14" t="s">
        <v>19</v>
      </c>
      <c r="D5" s="14" t="n">
        <v>3</v>
      </c>
      <c r="E5" s="14" t="n">
        <v>1</v>
      </c>
      <c r="F5" s="14" t="s">
        <v>540</v>
      </c>
      <c r="G5" s="14"/>
      <c r="H5" s="14" t="s">
        <v>537</v>
      </c>
    </row>
    <row r="6" customFormat="false" ht="15" hidden="false" customHeight="false" outlineLevel="0" collapsed="false">
      <c r="A6" s="14" t="s">
        <v>358</v>
      </c>
      <c r="B6" s="14" t="s">
        <v>543</v>
      </c>
      <c r="C6" s="14" t="s">
        <v>19</v>
      </c>
      <c r="D6" s="14" t="n">
        <v>2</v>
      </c>
      <c r="E6" s="14" t="n">
        <v>0</v>
      </c>
      <c r="F6" s="14" t="s">
        <v>540</v>
      </c>
      <c r="G6" s="14"/>
      <c r="H6" s="14" t="s">
        <v>537</v>
      </c>
    </row>
    <row r="7" customFormat="false" ht="15" hidden="false" customHeight="false" outlineLevel="0" collapsed="false">
      <c r="A7" s="14" t="s">
        <v>544</v>
      </c>
      <c r="B7" s="14" t="s">
        <v>545</v>
      </c>
      <c r="C7" s="14" t="s">
        <v>15</v>
      </c>
      <c r="D7" s="14" t="n">
        <v>2</v>
      </c>
      <c r="E7" s="14" t="n">
        <v>0</v>
      </c>
      <c r="F7" s="14" t="s">
        <v>540</v>
      </c>
      <c r="G7" s="14"/>
      <c r="H7" s="14" t="s">
        <v>537</v>
      </c>
    </row>
    <row r="8" customFormat="false" ht="15" hidden="false" customHeight="false" outlineLevel="0" collapsed="false">
      <c r="A8" s="14" t="s">
        <v>546</v>
      </c>
      <c r="B8" s="14" t="s">
        <v>547</v>
      </c>
      <c r="C8" s="14" t="s">
        <v>15</v>
      </c>
      <c r="D8" s="14" t="n">
        <v>1</v>
      </c>
      <c r="E8" s="14" t="n">
        <v>0</v>
      </c>
      <c r="F8" s="15" t="s">
        <v>536</v>
      </c>
      <c r="G8" s="14"/>
      <c r="H8" s="14" t="s">
        <v>537</v>
      </c>
    </row>
    <row r="9" customFormat="false" ht="15" hidden="false" customHeight="false" outlineLevel="0" collapsed="false">
      <c r="A9" s="14" t="s">
        <v>101</v>
      </c>
      <c r="B9" s="14" t="s">
        <v>548</v>
      </c>
      <c r="C9" s="14" t="s">
        <v>15</v>
      </c>
      <c r="D9" s="14" t="n">
        <v>2</v>
      </c>
      <c r="E9" s="14" t="n">
        <v>0</v>
      </c>
      <c r="F9" s="14" t="s">
        <v>540</v>
      </c>
      <c r="G9" s="14"/>
      <c r="H9" s="14" t="s">
        <v>537</v>
      </c>
    </row>
    <row r="10" customFormat="false" ht="15" hidden="false" customHeight="false" outlineLevel="0" collapsed="false">
      <c r="A10" s="14" t="s">
        <v>85</v>
      </c>
      <c r="B10" s="14" t="s">
        <v>549</v>
      </c>
      <c r="C10" s="14" t="s">
        <v>15</v>
      </c>
      <c r="D10" s="14" t="n">
        <v>3</v>
      </c>
      <c r="E10" s="14" t="n">
        <v>2</v>
      </c>
      <c r="F10" s="14" t="s">
        <v>540</v>
      </c>
      <c r="G10" s="14"/>
      <c r="H10" s="14" t="s">
        <v>537</v>
      </c>
    </row>
    <row r="11" customFormat="false" ht="15" hidden="false" customHeight="false" outlineLevel="0" collapsed="false">
      <c r="A11" s="14" t="s">
        <v>129</v>
      </c>
      <c r="B11" s="14" t="s">
        <v>550</v>
      </c>
      <c r="C11" s="14" t="s">
        <v>15</v>
      </c>
      <c r="D11" s="14" t="n">
        <v>2</v>
      </c>
      <c r="E11" s="14" t="n">
        <v>2</v>
      </c>
      <c r="F11" s="14" t="s">
        <v>540</v>
      </c>
      <c r="G11" s="14"/>
      <c r="H11" s="14" t="s">
        <v>537</v>
      </c>
    </row>
    <row r="12" customFormat="false" ht="15" hidden="false" customHeight="false" outlineLevel="0" collapsed="false">
      <c r="A12" s="14" t="s">
        <v>57</v>
      </c>
      <c r="B12" s="14" t="s">
        <v>551</v>
      </c>
      <c r="C12" s="14" t="s">
        <v>15</v>
      </c>
      <c r="D12" s="14" t="n">
        <v>5</v>
      </c>
      <c r="E12" s="14" t="n">
        <v>1</v>
      </c>
      <c r="F12" s="14" t="s">
        <v>552</v>
      </c>
      <c r="G12" s="14"/>
      <c r="H12" s="14" t="s">
        <v>537</v>
      </c>
    </row>
    <row r="13" customFormat="false" ht="15" hidden="false" customHeight="false" outlineLevel="0" collapsed="false">
      <c r="A13" s="14" t="s">
        <v>553</v>
      </c>
      <c r="B13" s="14" t="s">
        <v>554</v>
      </c>
      <c r="C13" s="14" t="s">
        <v>15</v>
      </c>
      <c r="D13" s="14" t="n">
        <v>2</v>
      </c>
      <c r="E13" s="14" t="n">
        <v>1</v>
      </c>
      <c r="F13" s="14" t="s">
        <v>540</v>
      </c>
      <c r="G13" s="14"/>
      <c r="H13" s="14" t="s">
        <v>537</v>
      </c>
    </row>
    <row r="14" customFormat="false" ht="15" hidden="false" customHeight="false" outlineLevel="0" collapsed="false">
      <c r="A14" s="14" t="s">
        <v>555</v>
      </c>
      <c r="B14" s="14" t="s">
        <v>556</v>
      </c>
      <c r="C14" s="14" t="s">
        <v>18</v>
      </c>
      <c r="D14" s="14" t="n">
        <v>3</v>
      </c>
      <c r="E14" s="14" t="n">
        <v>3</v>
      </c>
      <c r="F14" s="14" t="s">
        <v>540</v>
      </c>
      <c r="G14" s="14"/>
      <c r="H14" s="14" t="s">
        <v>537</v>
      </c>
    </row>
    <row r="15" customFormat="false" ht="15" hidden="false" customHeight="false" outlineLevel="0" collapsed="false">
      <c r="A15" s="14" t="s">
        <v>557</v>
      </c>
      <c r="B15" s="14" t="s">
        <v>558</v>
      </c>
      <c r="C15" s="14" t="s">
        <v>18</v>
      </c>
      <c r="D15" s="14" t="n">
        <v>6</v>
      </c>
      <c r="E15" s="14" t="n">
        <v>0</v>
      </c>
      <c r="F15" s="14" t="s">
        <v>552</v>
      </c>
      <c r="G15" s="14"/>
      <c r="H15" s="14" t="s">
        <v>537</v>
      </c>
    </row>
    <row r="16" customFormat="false" ht="15" hidden="false" customHeight="false" outlineLevel="0" collapsed="false">
      <c r="A16" s="14" t="s">
        <v>314</v>
      </c>
      <c r="B16" s="14" t="s">
        <v>559</v>
      </c>
      <c r="C16" s="14" t="s">
        <v>18</v>
      </c>
      <c r="D16" s="14" t="n">
        <v>2</v>
      </c>
      <c r="E16" s="14" t="n">
        <v>1</v>
      </c>
      <c r="F16" s="14" t="s">
        <v>540</v>
      </c>
      <c r="G16" s="14"/>
      <c r="H16" s="14" t="s">
        <v>537</v>
      </c>
    </row>
    <row r="17" customFormat="false" ht="15" hidden="false" customHeight="false" outlineLevel="0" collapsed="false">
      <c r="A17" s="14" t="s">
        <v>560</v>
      </c>
      <c r="B17" s="14" t="s">
        <v>561</v>
      </c>
      <c r="C17" s="14" t="s">
        <v>18</v>
      </c>
      <c r="D17" s="14" t="n">
        <v>1</v>
      </c>
      <c r="E17" s="14" t="n">
        <v>0</v>
      </c>
      <c r="F17" s="15" t="s">
        <v>536</v>
      </c>
      <c r="G17" s="14"/>
      <c r="H17" s="14" t="s">
        <v>537</v>
      </c>
    </row>
    <row r="18" customFormat="false" ht="15" hidden="false" customHeight="false" outlineLevel="0" collapsed="false">
      <c r="A18" s="14" t="s">
        <v>562</v>
      </c>
      <c r="B18" s="14" t="s">
        <v>563</v>
      </c>
      <c r="C18" s="14" t="s">
        <v>18</v>
      </c>
      <c r="D18" s="14" t="n">
        <v>2</v>
      </c>
      <c r="E18" s="14" t="n">
        <v>2</v>
      </c>
      <c r="F18" s="14" t="s">
        <v>540</v>
      </c>
      <c r="G18" s="14"/>
      <c r="H18" s="14" t="s">
        <v>537</v>
      </c>
    </row>
    <row r="19" customFormat="false" ht="15" hidden="false" customHeight="false" outlineLevel="0" collapsed="false">
      <c r="A19" s="14" t="s">
        <v>564</v>
      </c>
      <c r="B19" s="14" t="s">
        <v>565</v>
      </c>
      <c r="C19" s="14" t="s">
        <v>18</v>
      </c>
      <c r="D19" s="14" t="n">
        <v>1</v>
      </c>
      <c r="E19" s="14" t="n">
        <v>1</v>
      </c>
      <c r="F19" s="15" t="s">
        <v>536</v>
      </c>
      <c r="G19" s="14"/>
      <c r="H19" s="14" t="s">
        <v>537</v>
      </c>
    </row>
    <row r="20" customFormat="false" ht="15" hidden="false" customHeight="false" outlineLevel="0" collapsed="false">
      <c r="A20" s="14" t="s">
        <v>328</v>
      </c>
      <c r="B20" s="14" t="s">
        <v>566</v>
      </c>
      <c r="C20" s="14" t="s">
        <v>18</v>
      </c>
      <c r="D20" s="14" t="n">
        <v>2</v>
      </c>
      <c r="E20" s="14" t="n">
        <v>1</v>
      </c>
      <c r="F20" s="14" t="s">
        <v>540</v>
      </c>
      <c r="G20" s="14"/>
      <c r="H20" s="14" t="s">
        <v>537</v>
      </c>
    </row>
    <row r="21" customFormat="false" ht="15" hidden="false" customHeight="false" outlineLevel="0" collapsed="false">
      <c r="A21" s="14" t="s">
        <v>567</v>
      </c>
      <c r="B21" s="14" t="s">
        <v>568</v>
      </c>
      <c r="C21" s="14" t="s">
        <v>18</v>
      </c>
      <c r="D21" s="14" t="n">
        <v>1</v>
      </c>
      <c r="E21" s="14" t="n">
        <v>0</v>
      </c>
      <c r="F21" s="15" t="s">
        <v>536</v>
      </c>
      <c r="G21" s="14"/>
      <c r="H21" s="14" t="s">
        <v>537</v>
      </c>
    </row>
    <row r="22" customFormat="false" ht="15" hidden="false" customHeight="false" outlineLevel="0" collapsed="false">
      <c r="A22" s="14" t="s">
        <v>426</v>
      </c>
      <c r="B22" s="14" t="s">
        <v>569</v>
      </c>
      <c r="C22" s="14" t="s">
        <v>20</v>
      </c>
      <c r="D22" s="14" t="n">
        <v>3</v>
      </c>
      <c r="E22" s="14" t="n">
        <v>1</v>
      </c>
      <c r="F22" s="14" t="s">
        <v>540</v>
      </c>
      <c r="G22" s="14"/>
      <c r="H22" s="14" t="s">
        <v>537</v>
      </c>
    </row>
    <row r="23" customFormat="false" ht="15" hidden="false" customHeight="false" outlineLevel="0" collapsed="false">
      <c r="A23" s="14" t="s">
        <v>432</v>
      </c>
      <c r="B23" s="14" t="s">
        <v>570</v>
      </c>
      <c r="C23" s="14" t="s">
        <v>20</v>
      </c>
      <c r="D23" s="14" t="n">
        <v>3</v>
      </c>
      <c r="E23" s="14" t="n">
        <v>0</v>
      </c>
      <c r="F23" s="14" t="s">
        <v>540</v>
      </c>
      <c r="G23" s="14"/>
      <c r="H23" s="14" t="s">
        <v>537</v>
      </c>
    </row>
    <row r="24" customFormat="false" ht="15" hidden="false" customHeight="false" outlineLevel="0" collapsed="false">
      <c r="A24" s="14" t="s">
        <v>571</v>
      </c>
      <c r="B24" s="14" t="s">
        <v>572</v>
      </c>
      <c r="C24" s="14" t="s">
        <v>20</v>
      </c>
      <c r="D24" s="14" t="n">
        <v>3</v>
      </c>
      <c r="E24" s="14" t="n">
        <v>0</v>
      </c>
      <c r="F24" s="14" t="s">
        <v>540</v>
      </c>
      <c r="G24" s="14"/>
      <c r="H24" s="14" t="s">
        <v>537</v>
      </c>
    </row>
    <row r="25" customFormat="false" ht="15" hidden="false" customHeight="false" outlineLevel="0" collapsed="false">
      <c r="A25" s="14" t="s">
        <v>439</v>
      </c>
      <c r="B25" s="14" t="s">
        <v>573</v>
      </c>
      <c r="C25" s="14" t="s">
        <v>20</v>
      </c>
      <c r="D25" s="14" t="n">
        <v>2</v>
      </c>
      <c r="E25" s="14" t="n">
        <v>1</v>
      </c>
      <c r="F25" s="14" t="s">
        <v>540</v>
      </c>
      <c r="G25" s="14"/>
      <c r="H25" s="14" t="s">
        <v>537</v>
      </c>
    </row>
    <row r="26" customFormat="false" ht="15" hidden="false" customHeight="false" outlineLevel="0" collapsed="false">
      <c r="A26" s="14" t="s">
        <v>399</v>
      </c>
      <c r="B26" s="14" t="s">
        <v>574</v>
      </c>
      <c r="C26" s="14" t="s">
        <v>20</v>
      </c>
      <c r="D26" s="14" t="n">
        <v>2</v>
      </c>
      <c r="E26" s="14" t="n">
        <v>0</v>
      </c>
      <c r="F26" s="14" t="s">
        <v>540</v>
      </c>
      <c r="G26" s="14"/>
      <c r="H26" s="14" t="s">
        <v>537</v>
      </c>
    </row>
    <row r="27" customFormat="false" ht="15" hidden="false" customHeight="false" outlineLevel="0" collapsed="false">
      <c r="A27" s="14" t="s">
        <v>419</v>
      </c>
      <c r="B27" s="14" t="s">
        <v>575</v>
      </c>
      <c r="C27" s="14" t="s">
        <v>20</v>
      </c>
      <c r="D27" s="14" t="n">
        <v>1</v>
      </c>
      <c r="E27" s="14" t="n">
        <v>0</v>
      </c>
      <c r="F27" s="15" t="s">
        <v>536</v>
      </c>
      <c r="G27" s="14"/>
      <c r="H27" s="14" t="s">
        <v>537</v>
      </c>
    </row>
    <row r="28" customFormat="false" ht="15" hidden="false" customHeight="false" outlineLevel="0" collapsed="false">
      <c r="A28" s="14" t="s">
        <v>277</v>
      </c>
      <c r="B28" s="14" t="s">
        <v>576</v>
      </c>
      <c r="C28" s="14" t="s">
        <v>17</v>
      </c>
      <c r="D28" s="14" t="n">
        <v>2</v>
      </c>
      <c r="E28" s="14" t="n">
        <v>1</v>
      </c>
      <c r="F28" s="14" t="s">
        <v>540</v>
      </c>
      <c r="G28" s="14"/>
      <c r="H28" s="14" t="s">
        <v>537</v>
      </c>
    </row>
    <row r="29" customFormat="false" ht="15" hidden="false" customHeight="false" outlineLevel="0" collapsed="false">
      <c r="A29" s="14" t="s">
        <v>577</v>
      </c>
      <c r="B29" s="14" t="s">
        <v>578</v>
      </c>
      <c r="C29" s="14" t="s">
        <v>17</v>
      </c>
      <c r="D29" s="14" t="n">
        <v>2</v>
      </c>
      <c r="E29" s="14" t="n">
        <v>0</v>
      </c>
      <c r="F29" s="14" t="s">
        <v>540</v>
      </c>
      <c r="G29" s="14"/>
      <c r="H29" s="14" t="s">
        <v>537</v>
      </c>
    </row>
    <row r="30" customFormat="false" ht="15" hidden="false" customHeight="false" outlineLevel="0" collapsed="false">
      <c r="A30" s="14" t="s">
        <v>270</v>
      </c>
      <c r="B30" s="14" t="s">
        <v>579</v>
      </c>
      <c r="C30" s="14" t="s">
        <v>17</v>
      </c>
      <c r="D30" s="14" t="n">
        <v>2</v>
      </c>
      <c r="E30" s="14" t="n">
        <v>0</v>
      </c>
      <c r="F30" s="14" t="s">
        <v>540</v>
      </c>
      <c r="G30" s="14"/>
      <c r="H30" s="14" t="s">
        <v>537</v>
      </c>
    </row>
    <row r="31" customFormat="false" ht="15" hidden="false" customHeight="false" outlineLevel="0" collapsed="false">
      <c r="A31" s="14" t="s">
        <v>247</v>
      </c>
      <c r="B31" s="14" t="s">
        <v>580</v>
      </c>
      <c r="C31" s="14" t="s">
        <v>17</v>
      </c>
      <c r="D31" s="14" t="n">
        <v>4</v>
      </c>
      <c r="E31" s="14" t="n">
        <v>0</v>
      </c>
      <c r="F31" s="14" t="s">
        <v>552</v>
      </c>
      <c r="G31" s="14"/>
      <c r="H31" s="14" t="s">
        <v>537</v>
      </c>
    </row>
    <row r="32" customFormat="false" ht="15" hidden="false" customHeight="false" outlineLevel="0" collapsed="false">
      <c r="A32" s="14" t="s">
        <v>224</v>
      </c>
      <c r="B32" s="14" t="s">
        <v>581</v>
      </c>
      <c r="C32" s="14" t="s">
        <v>17</v>
      </c>
      <c r="D32" s="14" t="n">
        <v>3</v>
      </c>
      <c r="E32" s="14" t="n">
        <v>0</v>
      </c>
      <c r="F32" s="14" t="s">
        <v>540</v>
      </c>
      <c r="G32" s="14"/>
      <c r="H32" s="14" t="s">
        <v>537</v>
      </c>
    </row>
    <row r="33" customFormat="false" ht="15" hidden="false" customHeight="false" outlineLevel="0" collapsed="false">
      <c r="A33" s="14" t="s">
        <v>148</v>
      </c>
      <c r="B33" s="14" t="s">
        <v>582</v>
      </c>
      <c r="C33" s="14" t="s">
        <v>16</v>
      </c>
      <c r="D33" s="14" t="n">
        <v>4</v>
      </c>
      <c r="E33" s="14" t="n">
        <v>0</v>
      </c>
      <c r="F33" s="14" t="s">
        <v>552</v>
      </c>
      <c r="G33" s="14"/>
      <c r="H33" s="14" t="s">
        <v>537</v>
      </c>
    </row>
    <row r="34" customFormat="false" ht="15" hidden="false" customHeight="false" outlineLevel="0" collapsed="false">
      <c r="A34" s="14" t="s">
        <v>199</v>
      </c>
      <c r="B34" s="14" t="s">
        <v>583</v>
      </c>
      <c r="C34" s="14" t="s">
        <v>16</v>
      </c>
      <c r="D34" s="14" t="n">
        <v>2</v>
      </c>
      <c r="E34" s="14" t="n">
        <v>0</v>
      </c>
      <c r="F34" s="14" t="s">
        <v>540</v>
      </c>
      <c r="G34" s="14"/>
      <c r="H34" s="14" t="s">
        <v>537</v>
      </c>
    </row>
    <row r="35" customFormat="false" ht="15" hidden="false" customHeight="false" outlineLevel="0" collapsed="false">
      <c r="A35" s="14" t="s">
        <v>162</v>
      </c>
      <c r="B35" s="14" t="s">
        <v>584</v>
      </c>
      <c r="C35" s="14" t="s">
        <v>16</v>
      </c>
      <c r="D35" s="14" t="n">
        <v>4</v>
      </c>
      <c r="E35" s="14" t="n">
        <v>0</v>
      </c>
      <c r="F35" s="14" t="s">
        <v>552</v>
      </c>
      <c r="G35" s="14"/>
      <c r="H35" s="14" t="s">
        <v>537</v>
      </c>
    </row>
    <row r="36" customFormat="false" ht="15" hidden="false" customHeight="false" outlineLevel="0" collapsed="false">
      <c r="A36" s="14" t="s">
        <v>213</v>
      </c>
      <c r="B36" s="14" t="s">
        <v>585</v>
      </c>
      <c r="C36" s="14" t="s">
        <v>16</v>
      </c>
      <c r="D36" s="14" t="n">
        <v>3</v>
      </c>
      <c r="E36" s="14" t="n">
        <v>1</v>
      </c>
      <c r="F36" s="14" t="s">
        <v>540</v>
      </c>
      <c r="G36" s="14"/>
      <c r="H36" s="14" t="s">
        <v>537</v>
      </c>
    </row>
    <row r="37" customFormat="false" ht="15" hidden="false" customHeight="false" outlineLevel="0" collapsed="false">
      <c r="A37" s="14" t="s">
        <v>170</v>
      </c>
      <c r="B37" s="14" t="s">
        <v>586</v>
      </c>
      <c r="C37" s="14" t="s">
        <v>16</v>
      </c>
      <c r="D37" s="14" t="n">
        <v>6</v>
      </c>
      <c r="E37" s="14" t="n">
        <v>1</v>
      </c>
      <c r="F37" s="14" t="s">
        <v>552</v>
      </c>
      <c r="G37" s="14"/>
      <c r="H37" s="14" t="s">
        <v>537</v>
      </c>
    </row>
    <row r="38" customFormat="false" ht="15" hidden="false" customHeight="false" outlineLevel="0" collapsed="false">
      <c r="A38" s="4" t="s">
        <v>587</v>
      </c>
      <c r="B38" s="4"/>
      <c r="C38" s="4"/>
      <c r="D38" s="4" t="n">
        <f aca="false">SUM(D2:D37)</f>
        <v>92</v>
      </c>
      <c r="E38" s="4" t="n">
        <f aca="false">SUM(E2:E37)</f>
        <v>21</v>
      </c>
      <c r="F38" s="4"/>
      <c r="G38" s="4"/>
      <c r="H38" s="4"/>
    </row>
    <row r="40" customFormat="false" ht="15" hidden="false" customHeight="false" outlineLevel="0" collapsed="false">
      <c r="A40" s="7" t="s">
        <v>588</v>
      </c>
    </row>
  </sheetData>
  <autoFilter ref="A1:H3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2026-10-06T07:07:29Z</dcterms:created>
  <dc:creator>openpyxl</dc:creator>
  <dc:description/>
  <dc:language>en-US</dc:language>
  <cp:lastModifiedBy/>
  <dcterms:modified xsi:type="dcterms:W3CDTF">2026-10-06T07:07:29Z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