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Communes" sheetId="4" state="visible" r:id="rId6"/>
  </sheets>
  <definedNames>
    <definedName function="false" hidden="true" localSheetId="3" name="_xlnm._FilterDatabase" vbProcedure="false">Communes!$A$1:$H$15</definedName>
    <definedName function="false" hidden="true" localSheetId="1" name="_xlnm._FilterDatabase" vbProcedure="false">'Craft register'!$A$1:$M$28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<sst xmlns="http://schemas.openxmlformats.org/spreadsheetml/2006/main" count="536" uniqueCount="319">
  <si>
    <t xml:space="preserve">Tisser Artisans Trust — Puducherry craft register, first edition</t>
  </si>
  <si>
    <t xml:space="preserve">Companion database to 'Puducherry: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</si>
  <si>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</si>
  <si>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</si>
  <si>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</si>
  <si>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</si>
  <si>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</si>
  <si>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Communes</t>
  </si>
  <si>
    <t xml:space="preserve">One row per commune,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</si>
  <si>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</si>
  <si>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</si>
  <si>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</si>
  <si>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</si>
  <si>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</si>
  <si>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</si>
  <si>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Puducherry</t>
  </si>
  <si>
    <t xml:space="preserve">Karaikal</t>
  </si>
  <si>
    <t xml:space="preserve">Yanam</t>
  </si>
  <si>
    <t xml:space="preserve">Mahé</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</si>
  <si>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</si>
  <si>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</si>
  <si>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</si>
  <si>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</si>
  <si>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</si>
  <si>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</si>
  <si>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</si>
  <si>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</si>
  <si>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</si>
  <si>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</si>
  <si>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</si>
  <si>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</si>
  <si>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</si>
  <si>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</si>
  <si>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</si>
  <si>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</si>
  <si>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</si>
  <si>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</si>
  <si>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</si>
  <si>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</si>
  <si>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</si>
  <si>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</si>
  <si>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</si>
  <si>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</si>
  <si>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Commune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</si>
  <si>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</si>
  <si>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</si>
  <si>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</si>
  <si>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</si>
  <si>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</si>
  <si>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</si>
  <si>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</si>
  <si>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</si>
  <si>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</si>
  <si>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Villianur Terracotta</t>
  </si>
  <si>
    <t xml:space="preserve">வில்லியனூர் மண்பாண்டம்</t>
  </si>
  <si>
    <t xml:space="preserve">Villianur commune (Villianur and nearby villages)</t>
  </si>
  <si>
    <t xml:space="preserve">Kulalar potter families, by their own account working the clay here for more than twenty generations</t>
  </si>
  <si>
    <t xml:space="preserve">Green clay sifted clear of stone, then mixed to a fixed proportion — about a fifth clay, two fifths thennal and two fifths fine sand, savudu — kneaded and left to cure. Bodies are moulded in parts and the detail cut by hand with bamboo tools. Pieces dry for about twelve hours, fire for around half an hour over husk, wood powder and saanam, and cool under sand. The range runs from a Ganesha an inch high to a six-foot horse built in sections to be taken apart and reassembled, and the technique will carry a figure to thirty feet. It is one of two geographical indications in the whole territory.</t>
  </si>
  <si>
    <t xml:space="preserve">GI 201 · Kulalar potters</t>
  </si>
  <si>
    <t xml:space="preserve">201</t>
  </si>
  <si>
    <t xml:space="preserve">No</t>
  </si>
  <si>
    <t xml:space="preserve">First edition desk research</t>
  </si>
  <si>
    <t xml:space="preserve">RJ002</t>
  </si>
  <si>
    <t xml:space="preserve">Thirukkanur Papier Mache</t>
  </si>
  <si>
    <t xml:space="preserve">திருக்கனூர் காகிதக் கூழ்</t>
  </si>
  <si>
    <t xml:space="preserve">Villianur commune (Thirukkanur)</t>
  </si>
  <si>
    <t xml:space="preserve">Workshops around Thirukkanur, trained and organised through the Pondicherry Crafts Foundation</t>
  </si>
  <si>
    <t xml:space="preserve">Paper mashed to pulp, bound with chalk, limestone and starch powders, moulded to shape, then sketched, lacquered and polished in bright natural colour with a gold tint the applicants trace to a Persian line. Dolls and figures mostly. Its geographical indication was filed on the same day as Villianur's, by the same organisation, from the same address, and certified on the same day — which is the single most informative fact about this territory's register.</t>
  </si>
  <si>
    <t xml:space="preserve">GI 202 · Filed the same day</t>
  </si>
  <si>
    <t xml:space="preserve">202</t>
  </si>
  <si>
    <t xml:space="preserve">RJ003</t>
  </si>
  <si>
    <t xml:space="preserve">Korai Mat Weaving</t>
  </si>
  <si>
    <t xml:space="preserve">கோரைப் பாய்</t>
  </si>
  <si>
    <t xml:space="preserve">Bahour · Nettapakkam communes</t>
  </si>
  <si>
    <t xml:space="preserve">Weaving households in the wet-field villages, largely women</t>
  </si>
  <si>
    <t xml:space="preserve">Korai sedge cut from the tank margins, split, sun-dried, dyed and woven on a simple frame into sleeping and prayer mats. The same grass and the same weave run straight across into Tamil Nadu, where Pattamadai's finer version holds a registration of its own. This side of the line has none.</t>
  </si>
  <si>
    <t xml:space="preserve">Field-check · No GI</t>
  </si>
  <si>
    <t xml:space="preserve">Yes</t>
  </si>
  <si>
    <t xml:space="preserve">RJ004</t>
  </si>
  <si>
    <t xml:space="preserve">Puducherry Handloom</t>
  </si>
  <si>
    <t xml:space="preserve">புதுச்சேரி கைத்தறி</t>
  </si>
  <si>
    <t xml:space="preserve">Oulgaret · Villianur communes</t>
  </si>
  <si>
    <t xml:space="preserve">Weaver cooperative societies in and around Oulgaret</t>
  </si>
  <si>
    <t xml:space="preserve">Cotton saree and dress material woven through societies, in a territory whose largest industrial employer for a century was the Anglo-French Textile Mill — which closed. What is left is the handloom end, competing with the Tamil Nadu clusters a few kilometres away under the same conditions and a different government.</t>
  </si>
  <si>
    <t xml:space="preserve">Field-check · Cooperative belt</t>
  </si>
  <si>
    <t xml:space="preserve">RJ005</t>
  </si>
  <si>
    <t xml:space="preserve">Ashram Handmade Paper</t>
  </si>
  <si>
    <t xml:space="preserve">கையால் செய்த காகிதம்</t>
  </si>
  <si>
    <t xml:space="preserve">Puducherry commune (Sri Aurobindo Ashram units)</t>
  </si>
  <si>
    <t xml:space="preserve">The Ashram's own production units, staffed by residents and local workers</t>
  </si>
  <si>
    <t xml:space="preserve">Rag pulped, sheeted by hand on a mould and deckle, pressed, dried and finished — in a workshop set up as part of an ashram economy rather than inherited from a caste occupation. It is one of the very few crafts in this series that was deliberately founded in the twentieth century and is still running, and it survives for the reason most of the inherited ones do not: a standing institution with staff, a bank account and a shop.</t>
  </si>
  <si>
    <t xml:space="preserve">Founded 20th c. · No GI</t>
  </si>
  <si>
    <t xml:space="preserve">RJ006</t>
  </si>
  <si>
    <t xml:space="preserve">Ashram Marbling</t>
  </si>
  <si>
    <t xml:space="preserve">மார்பிளிங்</t>
  </si>
  <si>
    <t xml:space="preserve">Ashram marbling units; the trade here is unusually well documented because it is institutional</t>
  </si>
  <si>
    <t xml:space="preserve">Pigment floated on a thickened bath, combed into a pattern and lifted onto paper or silk in a single pass, so no two sheets repeat. Marbling is not an Indian tradition; it came here through the Ashram's own Franco-Indian circuit in the twentieth century and has been made continuously since. Listed because a craft map that only records what is inherited will miss half of what a place like this actually makes.</t>
  </si>
  <si>
    <t xml:space="preserve">Paper and silk · No GI</t>
  </si>
  <si>
    <t xml:space="preserve">RJ007</t>
  </si>
  <si>
    <t xml:space="preserve">Auroville Glazed Pottery</t>
  </si>
  <si>
    <t xml:space="preserve">பீங்கான் பானை</t>
  </si>
  <si>
    <t xml:space="preserve">Mannadipet commune (Kottakarai · Alankuppam)</t>
  </si>
  <si>
    <t xml:space="preserve">Studio potteries and their trainees, several of them running formal apprenticeships</t>
  </si>
  <si>
    <t xml:space="preserve">High-fired glazed stoneware, thrown and glazed to studio standards, in workshops set up from the 1970s onward. Golden Bridge and the potteries around it have trained a significant share of India's studio ceramicists. It sits a few kilometres from Villianur's unglazed village terracotta and the two have almost nothing to do with each other, which is a fair picture of this enclave.</t>
  </si>
  <si>
    <t xml:space="preserve">Studio craft · No GI</t>
  </si>
  <si>
    <t xml:space="preserve">RJ008</t>
  </si>
  <si>
    <t xml:space="preserve">Auroville Leather Craft</t>
  </si>
  <si>
    <t xml:space="preserve">தோல் பொருட்கள்</t>
  </si>
  <si>
    <t xml:space="preserve">Mannadipet · Nettapakkam communes (Alankuppam · Sanjeevi Nagar)</t>
  </si>
  <si>
    <t xml:space="preserve">Small units in the Auroville-adjacent villages, employing local workers</t>
  </si>
  <si>
    <t xml:space="preserve">Vegetable-tanned bags, sandals, belts and bindings, made to export standards in village units rather than in a factory. The leather is bought in; the making is local. It is the clearest case in this volume of craft as employment rather than craft as inheritance.</t>
  </si>
  <si>
    <t xml:space="preserve">Cluster craft · No GI</t>
  </si>
  <si>
    <t xml:space="preserve">RJ009</t>
  </si>
  <si>
    <t xml:space="preserve">Auroville Hand Weaving</t>
  </si>
  <si>
    <t xml:space="preserve">கைத்தறி நெசவு</t>
  </si>
  <si>
    <t xml:space="preserve">Mannadipet commune (Irumbai · Kottakarai)</t>
  </si>
  <si>
    <t xml:space="preserve">Weaving units attached to the Auroville craft clusters</t>
  </si>
  <si>
    <t xml:space="preserve">Cotton and silk furnishing and dress cloth woven on frame looms for a design-led market. It does not claim a lineage and does not need one, which is exactly why it would be hard to register — a geographical indication needs a tradition in a territory, and this is a workshop in a village.</t>
  </si>
  <si>
    <t xml:space="preserve">RJ010</t>
  </si>
  <si>
    <t xml:space="preserve">Seashell Craft</t>
  </si>
  <si>
    <t xml:space="preserve">சிப்பி வேலை</t>
  </si>
  <si>
    <t xml:space="preserve">Ariyankuppam commune (Veerampattinam · the coast)</t>
  </si>
  <si>
    <t xml:space="preserve">Fishing-village households and seafront stalls</t>
  </si>
  <si>
    <t xml:space="preserve">Shell cut, drilled, strung and glued into lamps, boxes, curtains and ornaments for the beach trade. It is a tourist craft and makes no claim otherwise. Four kilometres away at Arikamedu, shell was being worked into beads for export two thousand years ago; the continuity is of material, not of trade.</t>
  </si>
  <si>
    <t xml:space="preserve">Field-check · Tourist market</t>
  </si>
  <si>
    <t xml:space="preserve">RJ011</t>
  </si>
  <si>
    <t xml:space="preserve">Coconut Shell Craft</t>
  </si>
  <si>
    <t xml:space="preserve">தேங்காய் ஓடு</t>
  </si>
  <si>
    <t xml:space="preserve">Villianur · Bahour communes</t>
  </si>
  <si>
    <t xml:space="preserve">Small workshops and household units</t>
  </si>
  <si>
    <t xml:space="preserve">Shell cut, cleaned, turned and polished into bowls, ladles, lamps and ornaments. Kerala holds a statewide geographical indication for the brass-inlaid version of exactly this craft; the Puducherry workshops making it unadorned hold nothing, and nobody has suggested they should.</t>
  </si>
  <si>
    <t xml:space="preserve">Field-check · Household craft</t>
  </si>
  <si>
    <t xml:space="preserve">RJ012</t>
  </si>
  <si>
    <t xml:space="preserve">Puducherry Stone Carving</t>
  </si>
  <si>
    <t xml:space="preserve">கல் சிற்பம்</t>
  </si>
  <si>
    <t xml:space="preserve">Villianur commune (Villianur · Thengathittu)</t>
  </si>
  <si>
    <t xml:space="preserve">Sthapathi families working temple and domestic commissions</t>
  </si>
  <si>
    <t xml:space="preserve">Granite images, pillars and domestic stonework in the Tamil sthapathi tradition, worked to the same canon as Mamallapuram up the coast. The territory's own Crafts Council names stone at Villianur and Thengathittu, and at Yanam — which makes it the only craft the Council lists in two enclaves.</t>
  </si>
  <si>
    <t xml:space="preserve">Field-check · Temple work</t>
  </si>
  <si>
    <t xml:space="preserve">RJ013</t>
  </si>
  <si>
    <t xml:space="preserve">Catamaran and Vallam Building</t>
  </si>
  <si>
    <t xml:space="preserve">கட்டுமரம்</t>
  </si>
  <si>
    <t xml:space="preserve">Ariyankuppam commune (Veerampattinam · the fishing coast)</t>
  </si>
  <si>
    <t xml:space="preserve">Fishing-village boatwrights</t>
  </si>
  <si>
    <t xml:space="preserve">The lashed-log kattumaram and the plank-built vallam, made and repaired on the beach by the men who fish from them. Fibreglass hulls have taken most of the new-build market because they last longer; they also cannot be repaired by their owner, which is the trade-off nobody records.</t>
  </si>
  <si>
    <t xml:space="preserve">Field-check · Working craft</t>
  </si>
  <si>
    <t xml:space="preserve">RJ014</t>
  </si>
  <si>
    <t xml:space="preserve">Palmyra and Panai Craft</t>
  </si>
  <si>
    <t xml:space="preserve">பனை ஓலை</t>
  </si>
  <si>
    <t xml:space="preserve">Palmyra-tapping and labouring households, largely women</t>
  </si>
  <si>
    <t xml:space="preserve">Palmyra leaf split and plaited into boxes, fans, baskets, mats and the containers a tapping household needs. The cheapest craft in the volume to learn and the hardest to earn from, which is why it survives: the raw material is free.</t>
  </si>
  <si>
    <t xml:space="preserve">RJ015</t>
  </si>
  <si>
    <t xml:space="preserve">Colonial Joinery and Furniture</t>
  </si>
  <si>
    <t xml:space="preserve">மரத் தளவாடம்</t>
  </si>
  <si>
    <t xml:space="preserve">Puducherry commune (White Town · Boulevard)</t>
  </si>
  <si>
    <t xml:space="preserve">Carpentry workshops serving the heritage quarter</t>
  </si>
  <si>
    <t xml:space="preserve">Louvred shutters, fanlights, four-poster beds and the deep verandah furniture of the French town, in teak and rosewood — a nineteenth-century hybrid of French proportion and Tamil joinery that exists almost nowhere else. The live trade is restoration: the conservation of the Boulevard town is what keeps the joiners working.</t>
  </si>
  <si>
    <t xml:space="preserve">Field-check · Repair trade</t>
  </si>
  <si>
    <t xml:space="preserve">RJ016</t>
  </si>
  <si>
    <t xml:space="preserve">Karaikal Korai Mats</t>
  </si>
  <si>
    <t xml:space="preserve">காரைக்கால் கோரைப் பாய்</t>
  </si>
  <si>
    <t xml:space="preserve">Kottucherry · Neravy communes</t>
  </si>
  <si>
    <t xml:space="preserve">Weaving households in the delta villages, largely women</t>
  </si>
  <si>
    <t xml:space="preserve">The Kaveri delta's sedge mat, grown in the wet fields, split fine, dyed and woven. Karaikal's version is the same craft as Pattamadai's in Tirunelveli and Thanjavur's across the border. Those are inside a state with an active registration programme; this one is in a union territory that has filed twice in its history.</t>
  </si>
  <si>
    <t xml:space="preserve">RJ017</t>
  </si>
  <si>
    <t xml:space="preserve">Karaikal Handloom</t>
  </si>
  <si>
    <t xml:space="preserve">காரைக்கால் கைத்தறி</t>
  </si>
  <si>
    <t xml:space="preserve">Karaikal · Thirunallar communes</t>
  </si>
  <si>
    <t xml:space="preserve">Weaver cooperative societies in the Karaikal communes</t>
  </si>
  <si>
    <t xml:space="preserve">Cotton saree, dhoti and towelling, woven through societies on the same pattern as the Thanjavur and Nagapattinam clusters that surround the enclave on three sides. Nothing distinguishes the cloth from its neighbours' except the government that registers the society.</t>
  </si>
  <si>
    <t xml:space="preserve">Field-check · Shared tradition</t>
  </si>
  <si>
    <t xml:space="preserve">RJ018</t>
  </si>
  <si>
    <t xml:space="preserve">Thirunallar Temple Brass</t>
  </si>
  <si>
    <t xml:space="preserve">திருநள்ளாறு பித்தளை</t>
  </si>
  <si>
    <t xml:space="preserve">Thirunallar commune</t>
  </si>
  <si>
    <t xml:space="preserve">Casting and finishing workshops serving the temple and its pilgrims</t>
  </si>
  <si>
    <t xml:space="preserve">Lamps, vessels, bells and votive figures for the Saniswaran temple, one of the most visited Saturn shrines in the south. Like Dharmapuri in Telangana and Bhadrachalam in Andhra, this is a craft held up entirely by one institution's ritual calendar — which is stable until it is not.</t>
  </si>
  <si>
    <t xml:space="preserve">Field-check · Pilgrim economy</t>
  </si>
  <si>
    <t xml:space="preserve">RJ019</t>
  </si>
  <si>
    <t xml:space="preserve">Karaikal Boat Building</t>
  </si>
  <si>
    <t xml:space="preserve">படகு கட்டுதல்</t>
  </si>
  <si>
    <t xml:space="preserve">Karaikal · Neravy communes (the coast)</t>
  </si>
  <si>
    <t xml:space="preserve">Boatwrights in the fishing hamlets north and south of Karaikal port</t>
  </si>
  <si>
    <t xml:space="preserve">Plank-built fishing craft for the Bay of Bengal, made and repaired on the shore. The 2004 tsunami took this coast hard and the rebuilding that followed brought in fibreglass at scale, which changed what a boatwright does more than any market force had in a century.</t>
  </si>
  <si>
    <t xml:space="preserve">RJ020</t>
  </si>
  <si>
    <t xml:space="preserve">Nedungadu Palm Leaf Craft</t>
  </si>
  <si>
    <t xml:space="preserve">பனை ஓலைப் பொருட்கள்</t>
  </si>
  <si>
    <t xml:space="preserve">Nedungadu commune</t>
  </si>
  <si>
    <t xml:space="preserve">Palmyra-working households, largely women</t>
  </si>
  <si>
    <t xml:space="preserve">Leaf boxes, fans, winnows and the mats a delta household uses. Listed because it is certainly made and almost certainly uncounted: no survey of this enclave's crafts appears to have been published.</t>
  </si>
  <si>
    <t xml:space="preserve">RJ021</t>
  </si>
  <si>
    <t xml:space="preserve">Yanam Coir and Rope</t>
  </si>
  <si>
    <t xml:space="preserve">కొబ్బరి పీచు</t>
  </si>
  <si>
    <t xml:space="preserve">Yanam commune</t>
  </si>
  <si>
    <t xml:space="preserve">Household spinners, overwhelmingly women, as across the Godavari delta</t>
  </si>
  <si>
    <t xml:space="preserve">Coconut husk retted in delta water, beaten to fibre and spun to rope and yarn. The Godavari districts around Yanam do this at scale and Yanam is part of the same economy; what is not known is how much of it happens inside the thirty square kilometres that are administered from Puducherry.</t>
  </si>
  <si>
    <t xml:space="preserve">Field-check · Delta craft</t>
  </si>
  <si>
    <t xml:space="preserve">RJ022</t>
  </si>
  <si>
    <t xml:space="preserve">Yanam Fishing Gear</t>
  </si>
  <si>
    <t xml:space="preserve">చేపల వలలు</t>
  </si>
  <si>
    <t xml:space="preserve">Yanam commune (the Gautami Godavari bank)</t>
  </si>
  <si>
    <t xml:space="preserve">Fishing households on the river and the estuary</t>
  </si>
  <si>
    <t xml:space="preserve">Nets knotted and repaired, traps built, and the small river boat made and maintained — the standing craft of every delta settlement on this coast. It is work rather than product, which is why it appears in no craft list anywhere, including this territory's own.</t>
  </si>
  <si>
    <t xml:space="preserve">RJ023</t>
  </si>
  <si>
    <t xml:space="preserve">Yanam Stone Carving</t>
  </si>
  <si>
    <t xml:space="preserve">రాతి శిల్పం</t>
  </si>
  <si>
    <t xml:space="preserve">Unrecorded; the craft is named but not described</t>
  </si>
  <si>
    <t xml:space="preserve">The Crafts Council of Puducherry names stone craft at Yanam alongside Villianur and Thengathittu. That single line is the only published reference to a Yanam craft this volume was able to find. It is printed here exactly as what it is — a lead, not a finding — and establishing what is actually carved here, by whom and in what quantity is the highest documentation priority in the territory.</t>
  </si>
  <si>
    <t xml:space="preserve">Field-check · Council-listed</t>
  </si>
  <si>
    <t xml:space="preserve">RJ024</t>
  </si>
  <si>
    <t xml:space="preserve">Mahé Coir</t>
  </si>
  <si>
    <t xml:space="preserve">കയർ</t>
  </si>
  <si>
    <t xml:space="preserve">Mahé commune</t>
  </si>
  <si>
    <t xml:space="preserve">Household spinners, as along the whole Malabar coast</t>
  </si>
  <si>
    <t xml:space="preserve">Husk retted in the Mahé river and backwater, beaten and spun. Kerala's coir industry, which surrounds this enclave entirely, has a detailed state review running to hundreds of pages. Mahé appears in none of it, because Mahé is not in Kerala.</t>
  </si>
  <si>
    <t xml:space="preserve">Field-check · Malabar craft</t>
  </si>
  <si>
    <t xml:space="preserve">RJ025</t>
  </si>
  <si>
    <t xml:space="preserve">Mahé Boat Building</t>
  </si>
  <si>
    <t xml:space="preserve">വള്ളം പണി</t>
  </si>
  <si>
    <t xml:space="preserve">Mahé commune (the Mahé river)</t>
  </si>
  <si>
    <t xml:space="preserve">Boatwrights on the river bank</t>
  </si>
  <si>
    <t xml:space="preserve">The river and inshore fishing boat of north Malabar, plank-built and repaired in the open. Beypore, forty kilometres south, has a pending geographical indication application and two hundred working craftsmen. Mahé has neither a figure nor a file.</t>
  </si>
  <si>
    <t xml:space="preserve">Field-check · River craft</t>
  </si>
  <si>
    <t xml:space="preserve">RJ026</t>
  </si>
  <si>
    <t xml:space="preserve">Mahé Handloom</t>
  </si>
  <si>
    <t xml:space="preserve">കൈത്തറി</t>
  </si>
  <si>
    <t xml:space="preserve">Mahé commune (Palloor · Pandakkal)</t>
  </si>
  <si>
    <t xml:space="preserve">Unestablished; Kannur's weaving belt begins immediately outside the enclave</t>
  </si>
  <si>
    <t xml:space="preserve">Kannur district, which encloses Mahé on all land sides, holds a geographical indication for its home furnishings and a weaving tradition that the Basel Mission industrialised in the nineteenth century. Whether any of that ever ran inside the Mahé line, and whether any loom there works now, is unresolved. It is listed as a named gap rather than a going trade.</t>
  </si>
  <si>
    <t xml:space="preserve">Field-check · Possibly ended</t>
  </si>
  <si>
    <t xml:space="preserve">RJ027</t>
  </si>
  <si>
    <t xml:space="preserve">Theyyam Ornament at Mahé</t>
  </si>
  <si>
    <t xml:space="preserve">തെയ്യം ആഭരണം</t>
  </si>
  <si>
    <t xml:space="preserve">Mahé commune and the Kannur villages around it</t>
  </si>
  <si>
    <t xml:space="preserve">Malayan, Vannan and Velan households attached to shrines in and around the enclave</t>
  </si>
  <si>
    <t xml:space="preserve">Several hundred Theyyam forms are performed across north Malabar between December and May, each needing headgear, breast ornament, pleating and face paint made by hand. The shrine villages run continuously across the Mahé boundary. Kerala has not registered this tradition and neither has Puducherry, and the households that make it would be hard pressed to say which register they belong to.</t>
  </si>
  <si>
    <t xml:space="preserve">Field-check · Crosses the line</t>
  </si>
  <si>
    <t xml:space="preserve">ADD NEW ENTRIES BELOW — one craft per row, same format</t>
  </si>
  <si>
    <t xml:space="preserve">RJ028</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</si>
  <si>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</si>
  <si>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</si>
  <si>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</si>
  <si>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</si>
  <si>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</si>
  <si>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</si>
  <si>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Field-check</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</si>
  <si>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</si>
  <si>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</si>
  <si>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</si>
  <si>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</si>
  <si>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</si>
  <si>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</si>
  <si>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</si>
  <si>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</si>
  <si>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Villianur Terracotta Works</t>
  </si>
  <si>
    <t xml:space="preserve">Villianur, Puducherry</t>
  </si>
  <si>
    <t xml:space="preserve">2011-12</t>
  </si>
  <si>
    <t xml:space="preserve">Clay</t>
  </si>
  <si>
    <t xml:space="preserve">Thirukanur Papier Mache Craft</t>
  </si>
  <si>
    <t xml:space="preserve">Thirukkanur, Puducherry</t>
  </si>
  <si>
    <t xml:space="preserve">Paper</t>
  </si>
  <si>
    <t xml:space="preserve">Registered in other classes</t>
  </si>
  <si>
    <t xml:space="preserve">Significant crafts with no protection</t>
  </si>
  <si>
    <t xml:space="preserve">—</t>
  </si>
  <si>
    <t xml:space="preserve">Korai mat weaving</t>
  </si>
  <si>
    <t xml:space="preserve">Bahour · Kottucherry · Neravy</t>
  </si>
  <si>
    <t xml:space="preserve">The sedge mat of the Kaveri and Gingee deltas, split, dyed and woven on a frame. Made on both sides of the territory line and registered on neither.</t>
  </si>
  <si>
    <t xml:space="preserve">Handicraft</t>
  </si>
  <si>
    <t xml:space="preserve">None</t>
  </si>
  <si>
    <t xml:space="preserve">Unprotected</t>
  </si>
  <si>
    <t xml:space="preserve">Karaikal handloom</t>
  </si>
  <si>
    <t xml:space="preserve">Karaikal · Thirunallar</t>
  </si>
  <si>
    <t xml:space="preserve">Cotton weaving shared with Thanjavur and Nagapattinam across the border. The second largest enclave holds no registration of any kind.</t>
  </si>
  <si>
    <t xml:space="preserve">Thirunallar temple brass</t>
  </si>
  <si>
    <t xml:space="preserve">Thirunallar</t>
  </si>
  <si>
    <t xml:space="preserve">Lamps, vessels and votives for one of the most visited Saniswaran temples in the south. A pilgrim economy with a craft attached and no filing.</t>
  </si>
  <si>
    <t xml:space="preserve">Yanam coir and fishing gear</t>
  </si>
  <si>
    <t xml:space="preserve">Husk, rope, net and the delta boat, in a thirty-square-kilometre enclave with no published craft description beyond one reference to stone.</t>
  </si>
  <si>
    <t xml:space="preserve">Mahé coir, boats and weaving</t>
  </si>
  <si>
    <t xml:space="preserve">Nine square kilometres inside Kannur. What is made here is what Malabar makes, and none of it is recorded as Mahé's.</t>
  </si>
  <si>
    <t xml:space="preserve">Theyyam ornament around Mahé</t>
  </si>
  <si>
    <t xml:space="preserve">Mahé and the Kannur villages around it</t>
  </si>
  <si>
    <t xml:space="preserve">Headgear, ornament and face paint for several hundred ritual forms. The shrine villages do not stop at the line; the register does.</t>
  </si>
  <si>
    <t xml:space="preserve">Source: Geographical Indications Registry, Chennai, and published state registration lists. A dash means no application number is published for that entry.</t>
  </si>
  <si>
    <t xml:space="preserve">Commune</t>
  </si>
  <si>
    <t xml:space="preserve">Entries in this edition</t>
  </si>
  <si>
    <t xml:space="preserve">Field-check entries</t>
  </si>
  <si>
    <t xml:space="preserve">Survey priority</t>
  </si>
  <si>
    <t xml:space="preserve">Assigned to</t>
  </si>
  <si>
    <t xml:space="preserve">Survey status</t>
  </si>
  <si>
    <t xml:space="preserve">காரைக்கால்</t>
  </si>
  <si>
    <t xml:space="preserve">Medium</t>
  </si>
  <si>
    <t xml:space="preserve">Not started</t>
  </si>
  <si>
    <t xml:space="preserve">Kottucherry</t>
  </si>
  <si>
    <t xml:space="preserve">கோட்டுச்சேரி</t>
  </si>
  <si>
    <t xml:space="preserve">High</t>
  </si>
  <si>
    <t xml:space="preserve">Nedungadu</t>
  </si>
  <si>
    <t xml:space="preserve">நெடுங்காடு</t>
  </si>
  <si>
    <t xml:space="preserve">Neravy</t>
  </si>
  <si>
    <t xml:space="preserve">நெரவி</t>
  </si>
  <si>
    <t xml:space="preserve">திருநள்ளாறு</t>
  </si>
  <si>
    <t xml:space="preserve">മാഹി</t>
  </si>
  <si>
    <t xml:space="preserve">Low</t>
  </si>
  <si>
    <t xml:space="preserve">Ariyankuppam</t>
  </si>
  <si>
    <t xml:space="preserve">அரியாங்குப்பம்</t>
  </si>
  <si>
    <t xml:space="preserve">Bahour</t>
  </si>
  <si>
    <t xml:space="preserve">பாகூர்</t>
  </si>
  <si>
    <t xml:space="preserve">Mannadipet</t>
  </si>
  <si>
    <t xml:space="preserve">மண்ணாடிப்பட்டு</t>
  </si>
  <si>
    <t xml:space="preserve">Nettapakkam</t>
  </si>
  <si>
    <t xml:space="preserve">நெட்டப்பாக்கம்</t>
  </si>
  <si>
    <t xml:space="preserve">Oulgaret</t>
  </si>
  <si>
    <t xml:space="preserve">உழவர்கரை</t>
  </si>
  <si>
    <t xml:space="preserve">புதுச்சேரி</t>
  </si>
  <si>
    <t xml:space="preserve">Villianur</t>
  </si>
  <si>
    <t xml:space="preserve">வில்லியனூர்</t>
  </si>
  <si>
    <t xml:space="preserve">యానాం</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</si>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</sst>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register'!B2:B28)</f>
        <v>27</v>
      </c>
    </row>
    <row r="12" customFormat="false" ht="15" hidden="false" customHeight="false" outlineLevel="0" collapsed="false">
      <c r="A12" s="6" t="s">
        <v>12</v>
      </c>
      <c r="B12" s="4" t="n">
        <f aca="false">COUNTIF('Craft register'!L2:L28,"Yes")</f>
        <v>20</v>
      </c>
    </row>
    <row r="13" customFormat="false" ht="15" hidden="false" customHeight="false" outlineLevel="0" collapsed="false">
      <c r="A13" s="6" t="s">
        <v>13</v>
      </c>
      <c r="B13" s="4" t="n">
        <f aca="false">COUNTIF('Craft register'!J2:J28,"&lt;&gt;")</f>
        <v>2</v>
      </c>
    </row>
    <row r="15" customFormat="false" ht="15" hidden="false" customHeight="false" outlineLevel="0" collapsed="false">
      <c r="A15" s="4" t="s">
        <v>14</v>
      </c>
    </row>
    <row r="16" customFormat="false" ht="15" hidden="false" customHeight="false" outlineLevel="0" collapsed="false">
      <c r="A16" s="6" t="s">
        <v>15</v>
      </c>
      <c r="B16" s="6" t="n">
        <f aca="false">COUNTIF('Craft register'!D2:D28,"Puducherry")</f>
        <v>15</v>
      </c>
    </row>
    <row r="17" customFormat="false" ht="15" hidden="false" customHeight="false" outlineLevel="0" collapsed="false">
      <c r="A17" s="6" t="s">
        <v>16</v>
      </c>
      <c r="B17" s="6" t="n">
        <f aca="false">COUNTIF('Craft register'!D2:D28,"Karaikal")</f>
        <v>5</v>
      </c>
    </row>
    <row r="18" customFormat="false" ht="15" hidden="false" customHeight="false" outlineLevel="0" collapsed="false">
      <c r="A18" s="6" t="s">
        <v>17</v>
      </c>
      <c r="B18" s="6" t="n">
        <f aca="false">COUNTIF('Craft register'!D2:D28,"Yanam")</f>
        <v>3</v>
      </c>
    </row>
    <row r="19" customFormat="false" ht="15" hidden="false" customHeight="false" outlineLevel="0" collapsed="false">
      <c r="A19" s="6" t="s">
        <v>18</v>
      </c>
      <c r="B19" s="6" t="n">
        <f aca="false">COUNTIF('Craft register'!D2:D28,"Mahé")</f>
        <v>4</v>
      </c>
    </row>
    <row r="21" customFormat="false" ht="15" hidden="false" customHeight="false" outlineLevel="0" collapsed="false">
      <c r="A21" s="4" t="s">
        <v>19</v>
      </c>
    </row>
    <row r="22" customFormat="false" ht="15" hidden="false" customHeight="false" outlineLevel="0" collapsed="false">
      <c r="A22" s="6" t="s">
        <v>20</v>
      </c>
      <c r="B22" s="6" t="n">
        <f aca="false">COUNTIF('Craft register'!K2:K28,"Thriving")</f>
        <v>0</v>
      </c>
    </row>
    <row r="23" customFormat="false" ht="15" hidden="false" customHeight="false" outlineLevel="0" collapsed="false">
      <c r="A23" s="6" t="s">
        <v>21</v>
      </c>
      <c r="B23" s="6" t="n">
        <f aca="false">COUNTIF('Craft register'!K2:K28,"Holding")</f>
        <v>6</v>
      </c>
    </row>
    <row r="24" customFormat="false" ht="15" hidden="false" customHeight="false" outlineLevel="0" collapsed="false">
      <c r="A24" s="6" t="s">
        <v>22</v>
      </c>
      <c r="B24" s="6" t="n">
        <f aca="false">COUNTIF('Craft register'!K2:K28,"At risk")</f>
        <v>20</v>
      </c>
    </row>
    <row r="25" customFormat="false" ht="15" hidden="false" customHeight="false" outlineLevel="0" collapsed="false">
      <c r="A25" s="6" t="s">
        <v>23</v>
      </c>
      <c r="B25" s="6" t="n">
        <f aca="false">COUNTIF('Craft register'!K2:K28,"Critical")</f>
        <v>1</v>
      </c>
    </row>
    <row r="27" customFormat="false" ht="15" hidden="false" customHeight="false" outlineLevel="0" collapsed="false">
      <c r="A27" s="4" t="s">
        <v>24</v>
      </c>
    </row>
    <row r="28" customFormat="false" ht="15" hidden="false" customHeight="false" outlineLevel="0" collapsed="false">
      <c r="A28" s="6" t="s">
        <v>25</v>
      </c>
      <c r="B28" s="6" t="n">
        <f aca="false">COUNTIF('Craft register'!F2:F28,"On the loom")</f>
        <v>4</v>
      </c>
    </row>
    <row r="29" customFormat="false" ht="15" hidden="false" customHeight="false" outlineLevel="0" collapsed="false">
      <c r="A29" s="6" t="s">
        <v>26</v>
      </c>
      <c r="B29" s="6" t="n">
        <f aca="false">COUNTIF('Craft register'!F2:F28,"With the needle")</f>
        <v>0</v>
      </c>
    </row>
    <row r="30" customFormat="false" ht="15" hidden="false" customHeight="false" outlineLevel="0" collapsed="false">
      <c r="A30" s="6" t="s">
        <v>27</v>
      </c>
      <c r="B30" s="6" t="n">
        <f aca="false">COUNTIF('Craft register'!F2:F28,"In metal")</f>
        <v>1</v>
      </c>
    </row>
    <row r="31" customFormat="false" ht="15" hidden="false" customHeight="false" outlineLevel="0" collapsed="false">
      <c r="A31" s="6" t="s">
        <v>28</v>
      </c>
      <c r="B31" s="6" t="n">
        <f aca="false">COUNTIF('Craft register'!F2:F28,"In wood")</f>
        <v>5</v>
      </c>
    </row>
    <row r="32" customFormat="false" ht="15" hidden="false" customHeight="false" outlineLevel="0" collapsed="false">
      <c r="A32" s="6" t="s">
        <v>29</v>
      </c>
      <c r="B32" s="6" t="n">
        <f aca="false">COUNTIF('Craft register'!F2:F28,"In clay")</f>
        <v>2</v>
      </c>
    </row>
    <row r="33" customFormat="false" ht="15" hidden="false" customHeight="false" outlineLevel="0" collapsed="false">
      <c r="A33" s="6" t="s">
        <v>30</v>
      </c>
      <c r="B33" s="6" t="n">
        <f aca="false">COUNTIF('Craft register'!F2:F28,"In fibre")</f>
        <v>9</v>
      </c>
    </row>
    <row r="34" customFormat="false" ht="15" hidden="false" customHeight="false" outlineLevel="0" collapsed="false">
      <c r="A34" s="6" t="s">
        <v>31</v>
      </c>
      <c r="B34" s="6" t="n">
        <f aca="false">COUNTIF('Craft register'!F2:F28,"In print")</f>
        <v>1</v>
      </c>
    </row>
    <row r="35" customFormat="false" ht="15" hidden="false" customHeight="false" outlineLevel="0" collapsed="false">
      <c r="A35" s="6" t="s">
        <v>32</v>
      </c>
      <c r="B35" s="6" t="n">
        <f aca="false">COUNTIF('Craft register'!F2:F28,"In pigment")</f>
        <v>0</v>
      </c>
    </row>
    <row r="36" customFormat="false" ht="15" hidden="false" customHeight="false" outlineLevel="0" collapsed="false">
      <c r="A36" s="6" t="s">
        <v>33</v>
      </c>
      <c r="B36" s="6" t="n">
        <f aca="false">COUNTIF('Craft register'!F2:F28,"In leather")</f>
        <v>1</v>
      </c>
    </row>
    <row r="37" customFormat="false" ht="15" hidden="false" customHeight="false" outlineLevel="0" collapsed="false">
      <c r="A37" s="6" t="s">
        <v>34</v>
      </c>
      <c r="B37" s="6" t="n">
        <f aca="false">COUNTIF('Craft register'!F2:F28,"In paper")</f>
        <v>2</v>
      </c>
    </row>
    <row r="38" customFormat="false" ht="15" hidden="false" customHeight="false" outlineLevel="0" collapsed="false">
      <c r="A38" s="6" t="s">
        <v>35</v>
      </c>
      <c r="B38" s="6" t="n">
        <f aca="false">COUNTIF('Craft register'!F2:F28,"In sound")</f>
        <v>0</v>
      </c>
    </row>
    <row r="39" customFormat="false" ht="15" hidden="false" customHeight="false" outlineLevel="0" collapsed="false">
      <c r="A39" s="6" t="s">
        <v>36</v>
      </c>
      <c r="B39" s="6" t="n">
        <f aca="false">COUNTIF('Craft register'!F2:F28,"In stone")</f>
        <v>2</v>
      </c>
    </row>
    <row r="40" customFormat="false" ht="15" hidden="false" customHeight="false" outlineLevel="0" collapsed="false">
      <c r="A40" s="6" t="s">
        <v>37</v>
      </c>
      <c r="B40" s="6" t="n">
        <f aca="false">COUNTIF('Craft register'!F2:F28,"In glass")</f>
        <v>0</v>
      </c>
    </row>
    <row r="42" customFormat="false" ht="15" hidden="false" customHeight="false" outlineLevel="0" collapsed="false">
      <c r="A42" s="7"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39</v>
      </c>
      <c r="B1" s="8" t="s">
        <v>40</v>
      </c>
      <c r="C1" s="8" t="s">
        <v>41</v>
      </c>
      <c r="D1" s="8" t="s">
        <v>42</v>
      </c>
      <c r="E1" s="8" t="s">
        <v>43</v>
      </c>
      <c r="F1" s="8" t="s">
        <v>44</v>
      </c>
      <c r="G1" s="8" t="s">
        <v>45</v>
      </c>
      <c r="H1" s="8" t="s">
        <v>46</v>
      </c>
      <c r="I1" s="8" t="s">
        <v>47</v>
      </c>
      <c r="J1" s="8" t="s">
        <v>48</v>
      </c>
      <c r="K1" s="8" t="s">
        <v>49</v>
      </c>
      <c r="L1" s="8" t="s">
        <v>50</v>
      </c>
      <c r="M1" s="8" t="s">
        <v>51</v>
      </c>
    </row>
    <row r="2" customFormat="false" ht="57.75" hidden="false" customHeight="true" outlineLevel="0" collapsed="false">
      <c r="A2" s="9" t="s">
        <v>52</v>
      </c>
      <c r="B2" s="9" t="s">
        <v>53</v>
      </c>
      <c r="C2" s="9" t="s">
        <v>54</v>
      </c>
      <c r="D2" s="9" t="s">
        <v>15</v>
      </c>
      <c r="E2" s="9" t="s">
        <v>55</v>
      </c>
      <c r="F2" s="9" t="s">
        <v>29</v>
      </c>
      <c r="G2" s="10" t="s">
        <v>56</v>
      </c>
      <c r="H2" s="10" t="s">
        <v>57</v>
      </c>
      <c r="I2" s="10" t="s">
        <v>58</v>
      </c>
      <c r="J2" s="9" t="s">
        <v>59</v>
      </c>
      <c r="K2" s="9" t="s">
        <v>21</v>
      </c>
      <c r="L2" s="9" t="s">
        <v>60</v>
      </c>
      <c r="M2" s="9" t="s">
        <v>61</v>
      </c>
    </row>
    <row r="3" customFormat="false" ht="57.75" hidden="false" customHeight="true" outlineLevel="0" collapsed="false">
      <c r="A3" s="9" t="s">
        <v>62</v>
      </c>
      <c r="B3" s="9" t="s">
        <v>63</v>
      </c>
      <c r="C3" s="9" t="s">
        <v>64</v>
      </c>
      <c r="D3" s="9" t="s">
        <v>15</v>
      </c>
      <c r="E3" s="9" t="s">
        <v>65</v>
      </c>
      <c r="F3" s="9" t="s">
        <v>34</v>
      </c>
      <c r="G3" s="10" t="s">
        <v>66</v>
      </c>
      <c r="H3" s="10" t="s">
        <v>67</v>
      </c>
      <c r="I3" s="10" t="s">
        <v>68</v>
      </c>
      <c r="J3" s="9" t="s">
        <v>69</v>
      </c>
      <c r="K3" s="9" t="s">
        <v>22</v>
      </c>
      <c r="L3" s="9" t="s">
        <v>60</v>
      </c>
      <c r="M3" s="9" t="s">
        <v>61</v>
      </c>
    </row>
    <row r="4" customFormat="false" ht="57.75" hidden="false" customHeight="true" outlineLevel="0" collapsed="false">
      <c r="A4" s="9" t="s">
        <v>70</v>
      </c>
      <c r="B4" s="9" t="s">
        <v>71</v>
      </c>
      <c r="C4" s="9" t="s">
        <v>72</v>
      </c>
      <c r="D4" s="9" t="s">
        <v>15</v>
      </c>
      <c r="E4" s="9" t="s">
        <v>73</v>
      </c>
      <c r="F4" s="9" t="s">
        <v>30</v>
      </c>
      <c r="G4" s="10" t="s">
        <v>74</v>
      </c>
      <c r="H4" s="10" t="s">
        <v>75</v>
      </c>
      <c r="I4" s="10" t="s">
        <v>76</v>
      </c>
      <c r="J4" s="9"/>
      <c r="K4" s="9" t="s">
        <v>22</v>
      </c>
      <c r="L4" s="11" t="s">
        <v>77</v>
      </c>
      <c r="M4" s="9" t="s">
        <v>61</v>
      </c>
    </row>
    <row r="5" customFormat="false" ht="57.75" hidden="false" customHeight="true" outlineLevel="0" collapsed="false">
      <c r="A5" s="9" t="s">
        <v>78</v>
      </c>
      <c r="B5" s="9" t="s">
        <v>79</v>
      </c>
      <c r="C5" s="9" t="s">
        <v>80</v>
      </c>
      <c r="D5" s="9" t="s">
        <v>15</v>
      </c>
      <c r="E5" s="9" t="s">
        <v>81</v>
      </c>
      <c r="F5" s="9" t="s">
        <v>25</v>
      </c>
      <c r="G5" s="10" t="s">
        <v>82</v>
      </c>
      <c r="H5" s="10" t="s">
        <v>83</v>
      </c>
      <c r="I5" s="10" t="s">
        <v>84</v>
      </c>
      <c r="J5" s="9"/>
      <c r="K5" s="9" t="s">
        <v>22</v>
      </c>
      <c r="L5" s="11" t="s">
        <v>77</v>
      </c>
      <c r="M5" s="9" t="s">
        <v>61</v>
      </c>
    </row>
    <row r="6" customFormat="false" ht="57.75" hidden="false" customHeight="true" outlineLevel="0" collapsed="false">
      <c r="A6" s="9" t="s">
        <v>85</v>
      </c>
      <c r="B6" s="9" t="s">
        <v>86</v>
      </c>
      <c r="C6" s="9" t="s">
        <v>87</v>
      </c>
      <c r="D6" s="9" t="s">
        <v>15</v>
      </c>
      <c r="E6" s="9" t="s">
        <v>88</v>
      </c>
      <c r="F6" s="9" t="s">
        <v>34</v>
      </c>
      <c r="G6" s="10" t="s">
        <v>89</v>
      </c>
      <c r="H6" s="10" t="s">
        <v>90</v>
      </c>
      <c r="I6" s="10" t="s">
        <v>91</v>
      </c>
      <c r="J6" s="9"/>
      <c r="K6" s="9" t="s">
        <v>21</v>
      </c>
      <c r="L6" s="9" t="s">
        <v>60</v>
      </c>
      <c r="M6" s="9" t="s">
        <v>61</v>
      </c>
    </row>
    <row r="7" customFormat="false" ht="57.75" hidden="false" customHeight="true" outlineLevel="0" collapsed="false">
      <c r="A7" s="9" t="s">
        <v>92</v>
      </c>
      <c r="B7" s="9" t="s">
        <v>93</v>
      </c>
      <c r="C7" s="9" t="s">
        <v>94</v>
      </c>
      <c r="D7" s="9" t="s">
        <v>15</v>
      </c>
      <c r="E7" s="9" t="s">
        <v>88</v>
      </c>
      <c r="F7" s="9" t="s">
        <v>31</v>
      </c>
      <c r="G7" s="10" t="s">
        <v>95</v>
      </c>
      <c r="H7" s="10" t="s">
        <v>96</v>
      </c>
      <c r="I7" s="10" t="s">
        <v>97</v>
      </c>
      <c r="J7" s="9"/>
      <c r="K7" s="9" t="s">
        <v>21</v>
      </c>
      <c r="L7" s="9" t="s">
        <v>60</v>
      </c>
      <c r="M7" s="9" t="s">
        <v>61</v>
      </c>
    </row>
    <row r="8" customFormat="false" ht="57.75" hidden="false" customHeight="true" outlineLevel="0" collapsed="false">
      <c r="A8" s="9" t="s">
        <v>98</v>
      </c>
      <c r="B8" s="9" t="s">
        <v>99</v>
      </c>
      <c r="C8" s="9" t="s">
        <v>100</v>
      </c>
      <c r="D8" s="9" t="s">
        <v>15</v>
      </c>
      <c r="E8" s="9" t="s">
        <v>101</v>
      </c>
      <c r="F8" s="9" t="s">
        <v>29</v>
      </c>
      <c r="G8" s="10" t="s">
        <v>102</v>
      </c>
      <c r="H8" s="10" t="s">
        <v>103</v>
      </c>
      <c r="I8" s="10" t="s">
        <v>104</v>
      </c>
      <c r="J8" s="9"/>
      <c r="K8" s="9" t="s">
        <v>21</v>
      </c>
      <c r="L8" s="9" t="s">
        <v>60</v>
      </c>
      <c r="M8" s="9" t="s">
        <v>61</v>
      </c>
    </row>
    <row r="9" customFormat="false" ht="57.75" hidden="false" customHeight="true" outlineLevel="0" collapsed="false">
      <c r="A9" s="9" t="s">
        <v>105</v>
      </c>
      <c r="B9" s="9" t="s">
        <v>106</v>
      </c>
      <c r="C9" s="9" t="s">
        <v>107</v>
      </c>
      <c r="D9" s="9" t="s">
        <v>15</v>
      </c>
      <c r="E9" s="9" t="s">
        <v>108</v>
      </c>
      <c r="F9" s="9" t="s">
        <v>33</v>
      </c>
      <c r="G9" s="10" t="s">
        <v>109</v>
      </c>
      <c r="H9" s="10" t="s">
        <v>110</v>
      </c>
      <c r="I9" s="10" t="s">
        <v>111</v>
      </c>
      <c r="J9" s="9"/>
      <c r="K9" s="9" t="s">
        <v>21</v>
      </c>
      <c r="L9" s="9" t="s">
        <v>60</v>
      </c>
      <c r="M9" s="9" t="s">
        <v>61</v>
      </c>
    </row>
    <row r="10" customFormat="false" ht="57.75" hidden="false" customHeight="true" outlineLevel="0" collapsed="false">
      <c r="A10" s="9" t="s">
        <v>112</v>
      </c>
      <c r="B10" s="9" t="s">
        <v>113</v>
      </c>
      <c r="C10" s="9" t="s">
        <v>114</v>
      </c>
      <c r="D10" s="9" t="s">
        <v>15</v>
      </c>
      <c r="E10" s="9" t="s">
        <v>115</v>
      </c>
      <c r="F10" s="9" t="s">
        <v>25</v>
      </c>
      <c r="G10" s="10" t="s">
        <v>116</v>
      </c>
      <c r="H10" s="10" t="s">
        <v>117</v>
      </c>
      <c r="I10" s="10" t="s">
        <v>111</v>
      </c>
      <c r="J10" s="9"/>
      <c r="K10" s="9" t="s">
        <v>21</v>
      </c>
      <c r="L10" s="9" t="s">
        <v>60</v>
      </c>
      <c r="M10" s="9" t="s">
        <v>61</v>
      </c>
    </row>
    <row r="11" customFormat="false" ht="57.75" hidden="false" customHeight="true" outlineLevel="0" collapsed="false">
      <c r="A11" s="9" t="s">
        <v>118</v>
      </c>
      <c r="B11" s="9" t="s">
        <v>119</v>
      </c>
      <c r="C11" s="9" t="s">
        <v>120</v>
      </c>
      <c r="D11" s="9" t="s">
        <v>15</v>
      </c>
      <c r="E11" s="9" t="s">
        <v>121</v>
      </c>
      <c r="F11" s="9" t="s">
        <v>30</v>
      </c>
      <c r="G11" s="10" t="s">
        <v>122</v>
      </c>
      <c r="H11" s="10" t="s">
        <v>123</v>
      </c>
      <c r="I11" s="10" t="s">
        <v>124</v>
      </c>
      <c r="J11" s="9"/>
      <c r="K11" s="9" t="s">
        <v>22</v>
      </c>
      <c r="L11" s="11" t="s">
        <v>77</v>
      </c>
      <c r="M11" s="9" t="s">
        <v>61</v>
      </c>
    </row>
    <row r="12" customFormat="false" ht="57.75" hidden="false" customHeight="true" outlineLevel="0" collapsed="false">
      <c r="A12" s="9" t="s">
        <v>125</v>
      </c>
      <c r="B12" s="9" t="s">
        <v>126</v>
      </c>
      <c r="C12" s="9" t="s">
        <v>127</v>
      </c>
      <c r="D12" s="9" t="s">
        <v>15</v>
      </c>
      <c r="E12" s="9" t="s">
        <v>128</v>
      </c>
      <c r="F12" s="9" t="s">
        <v>28</v>
      </c>
      <c r="G12" s="10" t="s">
        <v>129</v>
      </c>
      <c r="H12" s="10" t="s">
        <v>130</v>
      </c>
      <c r="I12" s="10" t="s">
        <v>131</v>
      </c>
      <c r="J12" s="9"/>
      <c r="K12" s="9" t="s">
        <v>22</v>
      </c>
      <c r="L12" s="11" t="s">
        <v>77</v>
      </c>
      <c r="M12" s="9" t="s">
        <v>61</v>
      </c>
    </row>
    <row r="13" customFormat="false" ht="57.75" hidden="false" customHeight="true" outlineLevel="0" collapsed="false">
      <c r="A13" s="9" t="s">
        <v>132</v>
      </c>
      <c r="B13" s="9" t="s">
        <v>133</v>
      </c>
      <c r="C13" s="9" t="s">
        <v>134</v>
      </c>
      <c r="D13" s="9" t="s">
        <v>15</v>
      </c>
      <c r="E13" s="9" t="s">
        <v>135</v>
      </c>
      <c r="F13" s="9" t="s">
        <v>36</v>
      </c>
      <c r="G13" s="10" t="s">
        <v>136</v>
      </c>
      <c r="H13" s="10" t="s">
        <v>137</v>
      </c>
      <c r="I13" s="10" t="s">
        <v>138</v>
      </c>
      <c r="J13" s="9"/>
      <c r="K13" s="9" t="s">
        <v>22</v>
      </c>
      <c r="L13" s="11" t="s">
        <v>77</v>
      </c>
      <c r="M13" s="9" t="s">
        <v>61</v>
      </c>
    </row>
    <row r="14" customFormat="false" ht="57.75" hidden="false" customHeight="true" outlineLevel="0" collapsed="false">
      <c r="A14" s="9" t="s">
        <v>139</v>
      </c>
      <c r="B14" s="9" t="s">
        <v>140</v>
      </c>
      <c r="C14" s="9" t="s">
        <v>141</v>
      </c>
      <c r="D14" s="9" t="s">
        <v>15</v>
      </c>
      <c r="E14" s="9" t="s">
        <v>142</v>
      </c>
      <c r="F14" s="9" t="s">
        <v>28</v>
      </c>
      <c r="G14" s="10" t="s">
        <v>143</v>
      </c>
      <c r="H14" s="10" t="s">
        <v>144</v>
      </c>
      <c r="I14" s="10" t="s">
        <v>145</v>
      </c>
      <c r="J14" s="9"/>
      <c r="K14" s="9" t="s">
        <v>22</v>
      </c>
      <c r="L14" s="11" t="s">
        <v>77</v>
      </c>
      <c r="M14" s="9" t="s">
        <v>61</v>
      </c>
    </row>
    <row r="15" customFormat="false" ht="57.75" hidden="false" customHeight="true" outlineLevel="0" collapsed="false">
      <c r="A15" s="9" t="s">
        <v>146</v>
      </c>
      <c r="B15" s="9" t="s">
        <v>147</v>
      </c>
      <c r="C15" s="9" t="s">
        <v>148</v>
      </c>
      <c r="D15" s="9" t="s">
        <v>15</v>
      </c>
      <c r="E15" s="9" t="s">
        <v>73</v>
      </c>
      <c r="F15" s="9" t="s">
        <v>30</v>
      </c>
      <c r="G15" s="10" t="s">
        <v>149</v>
      </c>
      <c r="H15" s="10" t="s">
        <v>150</v>
      </c>
      <c r="I15" s="10" t="s">
        <v>131</v>
      </c>
      <c r="J15" s="9"/>
      <c r="K15" s="9" t="s">
        <v>22</v>
      </c>
      <c r="L15" s="11" t="s">
        <v>77</v>
      </c>
      <c r="M15" s="9" t="s">
        <v>61</v>
      </c>
    </row>
    <row r="16" customFormat="false" ht="57.75" hidden="false" customHeight="true" outlineLevel="0" collapsed="false">
      <c r="A16" s="9" t="s">
        <v>151</v>
      </c>
      <c r="B16" s="9" t="s">
        <v>152</v>
      </c>
      <c r="C16" s="9" t="s">
        <v>153</v>
      </c>
      <c r="D16" s="9" t="s">
        <v>15</v>
      </c>
      <c r="E16" s="9" t="s">
        <v>154</v>
      </c>
      <c r="F16" s="9" t="s">
        <v>28</v>
      </c>
      <c r="G16" s="10" t="s">
        <v>155</v>
      </c>
      <c r="H16" s="10" t="s">
        <v>156</v>
      </c>
      <c r="I16" s="10" t="s">
        <v>157</v>
      </c>
      <c r="J16" s="9"/>
      <c r="K16" s="9" t="s">
        <v>22</v>
      </c>
      <c r="L16" s="11" t="s">
        <v>77</v>
      </c>
      <c r="M16" s="9" t="s">
        <v>61</v>
      </c>
    </row>
    <row r="17" customFormat="false" ht="57.75" hidden="false" customHeight="true" outlineLevel="0" collapsed="false">
      <c r="A17" s="9" t="s">
        <v>158</v>
      </c>
      <c r="B17" s="9" t="s">
        <v>159</v>
      </c>
      <c r="C17" s="9" t="s">
        <v>160</v>
      </c>
      <c r="D17" s="9" t="s">
        <v>16</v>
      </c>
      <c r="E17" s="9" t="s">
        <v>161</v>
      </c>
      <c r="F17" s="9" t="s">
        <v>30</v>
      </c>
      <c r="G17" s="10" t="s">
        <v>162</v>
      </c>
      <c r="H17" s="10" t="s">
        <v>163</v>
      </c>
      <c r="I17" s="10" t="s">
        <v>76</v>
      </c>
      <c r="J17" s="9"/>
      <c r="K17" s="9" t="s">
        <v>22</v>
      </c>
      <c r="L17" s="11" t="s">
        <v>77</v>
      </c>
      <c r="M17" s="9" t="s">
        <v>61</v>
      </c>
    </row>
    <row r="18" customFormat="false" ht="57.75" hidden="false" customHeight="true" outlineLevel="0" collapsed="false">
      <c r="A18" s="9" t="s">
        <v>164</v>
      </c>
      <c r="B18" s="9" t="s">
        <v>165</v>
      </c>
      <c r="C18" s="9" t="s">
        <v>166</v>
      </c>
      <c r="D18" s="9" t="s">
        <v>16</v>
      </c>
      <c r="E18" s="9" t="s">
        <v>167</v>
      </c>
      <c r="F18" s="9" t="s">
        <v>25</v>
      </c>
      <c r="G18" s="10" t="s">
        <v>168</v>
      </c>
      <c r="H18" s="10" t="s">
        <v>169</v>
      </c>
      <c r="I18" s="10" t="s">
        <v>170</v>
      </c>
      <c r="J18" s="9"/>
      <c r="K18" s="9" t="s">
        <v>22</v>
      </c>
      <c r="L18" s="11" t="s">
        <v>77</v>
      </c>
      <c r="M18" s="9" t="s">
        <v>61</v>
      </c>
    </row>
    <row r="19" customFormat="false" ht="57.75" hidden="false" customHeight="true" outlineLevel="0" collapsed="false">
      <c r="A19" s="9" t="s">
        <v>171</v>
      </c>
      <c r="B19" s="9" t="s">
        <v>172</v>
      </c>
      <c r="C19" s="9" t="s">
        <v>173</v>
      </c>
      <c r="D19" s="9" t="s">
        <v>16</v>
      </c>
      <c r="E19" s="9" t="s">
        <v>174</v>
      </c>
      <c r="F19" s="9" t="s">
        <v>27</v>
      </c>
      <c r="G19" s="10" t="s">
        <v>175</v>
      </c>
      <c r="H19" s="10" t="s">
        <v>176</v>
      </c>
      <c r="I19" s="10" t="s">
        <v>177</v>
      </c>
      <c r="J19" s="9"/>
      <c r="K19" s="9" t="s">
        <v>22</v>
      </c>
      <c r="L19" s="11" t="s">
        <v>77</v>
      </c>
      <c r="M19" s="9" t="s">
        <v>61</v>
      </c>
    </row>
    <row r="20" customFormat="false" ht="57.75" hidden="false" customHeight="true" outlineLevel="0" collapsed="false">
      <c r="A20" s="9" t="s">
        <v>178</v>
      </c>
      <c r="B20" s="9" t="s">
        <v>179</v>
      </c>
      <c r="C20" s="9" t="s">
        <v>180</v>
      </c>
      <c r="D20" s="9" t="s">
        <v>16</v>
      </c>
      <c r="E20" s="9" t="s">
        <v>181</v>
      </c>
      <c r="F20" s="9" t="s">
        <v>28</v>
      </c>
      <c r="G20" s="10" t="s">
        <v>182</v>
      </c>
      <c r="H20" s="10" t="s">
        <v>183</v>
      </c>
      <c r="I20" s="10" t="s">
        <v>145</v>
      </c>
      <c r="J20" s="9"/>
      <c r="K20" s="9" t="s">
        <v>22</v>
      </c>
      <c r="L20" s="11" t="s">
        <v>77</v>
      </c>
      <c r="M20" s="9" t="s">
        <v>61</v>
      </c>
    </row>
    <row r="21" customFormat="false" ht="57.75" hidden="false" customHeight="true" outlineLevel="0" collapsed="false">
      <c r="A21" s="9" t="s">
        <v>184</v>
      </c>
      <c r="B21" s="9" t="s">
        <v>185</v>
      </c>
      <c r="C21" s="9" t="s">
        <v>186</v>
      </c>
      <c r="D21" s="9" t="s">
        <v>16</v>
      </c>
      <c r="E21" s="9" t="s">
        <v>187</v>
      </c>
      <c r="F21" s="9" t="s">
        <v>30</v>
      </c>
      <c r="G21" s="10" t="s">
        <v>188</v>
      </c>
      <c r="H21" s="10" t="s">
        <v>189</v>
      </c>
      <c r="I21" s="10" t="s">
        <v>131</v>
      </c>
      <c r="J21" s="9"/>
      <c r="K21" s="9" t="s">
        <v>22</v>
      </c>
      <c r="L21" s="11" t="s">
        <v>77</v>
      </c>
      <c r="M21" s="9" t="s">
        <v>61</v>
      </c>
    </row>
    <row r="22" customFormat="false" ht="57.75" hidden="false" customHeight="true" outlineLevel="0" collapsed="false">
      <c r="A22" s="9" t="s">
        <v>190</v>
      </c>
      <c r="B22" s="9" t="s">
        <v>191</v>
      </c>
      <c r="C22" s="9" t="s">
        <v>192</v>
      </c>
      <c r="D22" s="9" t="s">
        <v>17</v>
      </c>
      <c r="E22" s="9" t="s">
        <v>193</v>
      </c>
      <c r="F22" s="9" t="s">
        <v>30</v>
      </c>
      <c r="G22" s="10" t="s">
        <v>194</v>
      </c>
      <c r="H22" s="10" t="s">
        <v>195</v>
      </c>
      <c r="I22" s="10" t="s">
        <v>196</v>
      </c>
      <c r="J22" s="9"/>
      <c r="K22" s="9" t="s">
        <v>22</v>
      </c>
      <c r="L22" s="11" t="s">
        <v>77</v>
      </c>
      <c r="M22" s="9" t="s">
        <v>61</v>
      </c>
    </row>
    <row r="23" customFormat="false" ht="57.75" hidden="false" customHeight="true" outlineLevel="0" collapsed="false">
      <c r="A23" s="9" t="s">
        <v>197</v>
      </c>
      <c r="B23" s="9" t="s">
        <v>198</v>
      </c>
      <c r="C23" s="9" t="s">
        <v>199</v>
      </c>
      <c r="D23" s="9" t="s">
        <v>17</v>
      </c>
      <c r="E23" s="9" t="s">
        <v>200</v>
      </c>
      <c r="F23" s="9" t="s">
        <v>30</v>
      </c>
      <c r="G23" s="10" t="s">
        <v>201</v>
      </c>
      <c r="H23" s="10" t="s">
        <v>202</v>
      </c>
      <c r="I23" s="10" t="s">
        <v>145</v>
      </c>
      <c r="J23" s="9"/>
      <c r="K23" s="9" t="s">
        <v>22</v>
      </c>
      <c r="L23" s="11" t="s">
        <v>77</v>
      </c>
      <c r="M23" s="9" t="s">
        <v>61</v>
      </c>
    </row>
    <row r="24" customFormat="false" ht="57.75" hidden="false" customHeight="true" outlineLevel="0" collapsed="false">
      <c r="A24" s="9" t="s">
        <v>203</v>
      </c>
      <c r="B24" s="9" t="s">
        <v>204</v>
      </c>
      <c r="C24" s="9" t="s">
        <v>205</v>
      </c>
      <c r="D24" s="9" t="s">
        <v>17</v>
      </c>
      <c r="E24" s="9" t="s">
        <v>193</v>
      </c>
      <c r="F24" s="9" t="s">
        <v>36</v>
      </c>
      <c r="G24" s="10" t="s">
        <v>206</v>
      </c>
      <c r="H24" s="10" t="s">
        <v>207</v>
      </c>
      <c r="I24" s="10" t="s">
        <v>208</v>
      </c>
      <c r="J24" s="9"/>
      <c r="K24" s="9" t="s">
        <v>22</v>
      </c>
      <c r="L24" s="11" t="s">
        <v>77</v>
      </c>
      <c r="M24" s="9" t="s">
        <v>61</v>
      </c>
    </row>
    <row r="25" customFormat="false" ht="57.75" hidden="false" customHeight="true" outlineLevel="0" collapsed="false">
      <c r="A25" s="9" t="s">
        <v>209</v>
      </c>
      <c r="B25" s="9" t="s">
        <v>210</v>
      </c>
      <c r="C25" s="9" t="s">
        <v>211</v>
      </c>
      <c r="D25" s="9" t="s">
        <v>18</v>
      </c>
      <c r="E25" s="9" t="s">
        <v>212</v>
      </c>
      <c r="F25" s="9" t="s">
        <v>30</v>
      </c>
      <c r="G25" s="10" t="s">
        <v>213</v>
      </c>
      <c r="H25" s="10" t="s">
        <v>214</v>
      </c>
      <c r="I25" s="10" t="s">
        <v>215</v>
      </c>
      <c r="J25" s="9"/>
      <c r="K25" s="9" t="s">
        <v>22</v>
      </c>
      <c r="L25" s="11" t="s">
        <v>77</v>
      </c>
      <c r="M25" s="9" t="s">
        <v>61</v>
      </c>
    </row>
    <row r="26" customFormat="false" ht="57.75" hidden="false" customHeight="true" outlineLevel="0" collapsed="false">
      <c r="A26" s="9" t="s">
        <v>216</v>
      </c>
      <c r="B26" s="9" t="s">
        <v>217</v>
      </c>
      <c r="C26" s="9" t="s">
        <v>218</v>
      </c>
      <c r="D26" s="9" t="s">
        <v>18</v>
      </c>
      <c r="E26" s="9" t="s">
        <v>219</v>
      </c>
      <c r="F26" s="9" t="s">
        <v>28</v>
      </c>
      <c r="G26" s="10" t="s">
        <v>220</v>
      </c>
      <c r="H26" s="10" t="s">
        <v>221</v>
      </c>
      <c r="I26" s="10" t="s">
        <v>222</v>
      </c>
      <c r="J26" s="9"/>
      <c r="K26" s="9" t="s">
        <v>22</v>
      </c>
      <c r="L26" s="11" t="s">
        <v>77</v>
      </c>
      <c r="M26" s="9" t="s">
        <v>61</v>
      </c>
    </row>
    <row r="27" customFormat="false" ht="57.75" hidden="false" customHeight="true" outlineLevel="0" collapsed="false">
      <c r="A27" s="9" t="s">
        <v>223</v>
      </c>
      <c r="B27" s="9" t="s">
        <v>224</v>
      </c>
      <c r="C27" s="9" t="s">
        <v>225</v>
      </c>
      <c r="D27" s="9" t="s">
        <v>18</v>
      </c>
      <c r="E27" s="9" t="s">
        <v>226</v>
      </c>
      <c r="F27" s="9" t="s">
        <v>25</v>
      </c>
      <c r="G27" s="10" t="s">
        <v>227</v>
      </c>
      <c r="H27" s="10" t="s">
        <v>228</v>
      </c>
      <c r="I27" s="10" t="s">
        <v>229</v>
      </c>
      <c r="J27" s="9"/>
      <c r="K27" s="9" t="s">
        <v>23</v>
      </c>
      <c r="L27" s="11" t="s">
        <v>77</v>
      </c>
      <c r="M27" s="9" t="s">
        <v>61</v>
      </c>
    </row>
    <row r="28" customFormat="false" ht="57.75" hidden="false" customHeight="true" outlineLevel="0" collapsed="false">
      <c r="A28" s="9" t="s">
        <v>230</v>
      </c>
      <c r="B28" s="9" t="s">
        <v>231</v>
      </c>
      <c r="C28" s="9" t="s">
        <v>232</v>
      </c>
      <c r="D28" s="9" t="s">
        <v>18</v>
      </c>
      <c r="E28" s="9" t="s">
        <v>233</v>
      </c>
      <c r="F28" s="9" t="s">
        <v>30</v>
      </c>
      <c r="G28" s="10" t="s">
        <v>234</v>
      </c>
      <c r="H28" s="10" t="s">
        <v>235</v>
      </c>
      <c r="I28" s="10" t="s">
        <v>236</v>
      </c>
      <c r="J28" s="9"/>
      <c r="K28" s="9" t="s">
        <v>22</v>
      </c>
      <c r="L28" s="11" t="s">
        <v>77</v>
      </c>
      <c r="M28" s="9" t="s">
        <v>61</v>
      </c>
    </row>
    <row r="30" customFormat="false" ht="15" hidden="false" customHeight="false" outlineLevel="0" collapsed="false">
      <c r="A30" s="12" t="s">
        <v>237</v>
      </c>
    </row>
    <row r="31" customFormat="false" ht="15" hidden="false" customHeight="false" outlineLevel="0" collapsed="false">
      <c r="A31" s="13" t="s">
        <v>238</v>
      </c>
      <c r="B31" s="13" t="s">
        <v>239</v>
      </c>
      <c r="C31" s="13" t="s">
        <v>240</v>
      </c>
      <c r="D31" s="13" t="s">
        <v>241</v>
      </c>
      <c r="E31" s="13" t="s">
        <v>242</v>
      </c>
      <c r="F31" s="13" t="s">
        <v>28</v>
      </c>
      <c r="G31" s="13" t="s">
        <v>243</v>
      </c>
      <c r="H31" s="13" t="s">
        <v>244</v>
      </c>
      <c r="I31" s="13" t="s">
        <v>245</v>
      </c>
      <c r="J31" s="13"/>
      <c r="K31" s="13" t="s">
        <v>22</v>
      </c>
      <c r="L31" s="13" t="s">
        <v>77</v>
      </c>
      <c r="M31" s="13" t="s">
        <v>246</v>
      </c>
    </row>
  </sheetData>
  <autoFilter ref="A1:M28"/>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"Puducherry,Karaikal,Yanam,Mahé"</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247</v>
      </c>
      <c r="B1" s="8" t="s">
        <v>248</v>
      </c>
      <c r="C1" s="8" t="s">
        <v>249</v>
      </c>
      <c r="D1" s="8" t="s">
        <v>250</v>
      </c>
      <c r="E1" s="8" t="s">
        <v>251</v>
      </c>
      <c r="F1" s="8" t="s">
        <v>252</v>
      </c>
      <c r="G1" s="8" t="s">
        <v>253</v>
      </c>
    </row>
    <row r="2" customFormat="false" ht="15" hidden="false" customHeight="false" outlineLevel="0" collapsed="false">
      <c r="A2" s="10" t="s">
        <v>59</v>
      </c>
      <c r="B2" s="10" t="s">
        <v>254</v>
      </c>
      <c r="C2" s="10" t="s">
        <v>255</v>
      </c>
      <c r="D2" s="10" t="s">
        <v>256</v>
      </c>
      <c r="E2" s="10" t="s">
        <v>257</v>
      </c>
      <c r="F2" s="10" t="s">
        <v>15</v>
      </c>
      <c r="G2" s="10"/>
    </row>
    <row r="3" customFormat="false" ht="15" hidden="false" customHeight="false" outlineLevel="0" collapsed="false">
      <c r="A3" s="10" t="s">
        <v>69</v>
      </c>
      <c r="B3" s="10" t="s">
        <v>258</v>
      </c>
      <c r="C3" s="10" t="s">
        <v>259</v>
      </c>
      <c r="D3" s="10" t="s">
        <v>256</v>
      </c>
      <c r="E3" s="10" t="s">
        <v>260</v>
      </c>
      <c r="F3" s="10" t="s">
        <v>15</v>
      </c>
      <c r="G3" s="10"/>
    </row>
    <row r="5" customFormat="false" ht="15" hidden="false" customHeight="false" outlineLevel="0" collapsed="false">
      <c r="A5" s="12" t="s">
        <v>261</v>
      </c>
    </row>
    <row r="7" customFormat="false" ht="15" hidden="false" customHeight="false" outlineLevel="0" collapsed="false">
      <c r="A7" s="12" t="s">
        <v>262</v>
      </c>
    </row>
    <row r="8" customFormat="false" ht="15" hidden="false" customHeight="false" outlineLevel="0" collapsed="false">
      <c r="A8" s="6" t="s">
        <v>263</v>
      </c>
      <c r="B8" s="6" t="s">
        <v>264</v>
      </c>
      <c r="C8" s="6" t="s">
        <v>265</v>
      </c>
      <c r="D8" s="6" t="s">
        <v>266</v>
      </c>
      <c r="E8" s="6" t="s">
        <v>267</v>
      </c>
      <c r="F8" s="6" t="s">
        <v>268</v>
      </c>
      <c r="G8" s="6" t="s">
        <v>269</v>
      </c>
    </row>
    <row r="9" customFormat="false" ht="15" hidden="false" customHeight="false" outlineLevel="0" collapsed="false">
      <c r="A9" s="6" t="s">
        <v>263</v>
      </c>
      <c r="B9" s="6" t="s">
        <v>270</v>
      </c>
      <c r="C9" s="6" t="s">
        <v>271</v>
      </c>
      <c r="D9" s="6" t="s">
        <v>272</v>
      </c>
      <c r="E9" s="6" t="s">
        <v>267</v>
      </c>
      <c r="F9" s="6" t="s">
        <v>268</v>
      </c>
      <c r="G9" s="6" t="s">
        <v>269</v>
      </c>
    </row>
    <row r="10" customFormat="false" ht="15" hidden="false" customHeight="false" outlineLevel="0" collapsed="false">
      <c r="A10" s="6" t="s">
        <v>263</v>
      </c>
      <c r="B10" s="6" t="s">
        <v>273</v>
      </c>
      <c r="C10" s="6" t="s">
        <v>274</v>
      </c>
      <c r="D10" s="6" t="s">
        <v>275</v>
      </c>
      <c r="E10" s="6" t="s">
        <v>267</v>
      </c>
      <c r="F10" s="6" t="s">
        <v>268</v>
      </c>
      <c r="G10" s="6" t="s">
        <v>269</v>
      </c>
    </row>
    <row r="11" customFormat="false" ht="15" hidden="false" customHeight="false" outlineLevel="0" collapsed="false">
      <c r="A11" s="6" t="s">
        <v>263</v>
      </c>
      <c r="B11" s="6" t="s">
        <v>276</v>
      </c>
      <c r="C11" s="6" t="s">
        <v>17</v>
      </c>
      <c r="D11" s="6" t="s">
        <v>277</v>
      </c>
      <c r="E11" s="6" t="s">
        <v>267</v>
      </c>
      <c r="F11" s="6" t="s">
        <v>268</v>
      </c>
      <c r="G11" s="6" t="s">
        <v>269</v>
      </c>
    </row>
    <row r="12" customFormat="false" ht="15" hidden="false" customHeight="false" outlineLevel="0" collapsed="false">
      <c r="A12" s="6" t="s">
        <v>263</v>
      </c>
      <c r="B12" s="6" t="s">
        <v>278</v>
      </c>
      <c r="C12" s="6" t="s">
        <v>18</v>
      </c>
      <c r="D12" s="6" t="s">
        <v>279</v>
      </c>
      <c r="E12" s="6" t="s">
        <v>267</v>
      </c>
      <c r="F12" s="6" t="s">
        <v>268</v>
      </c>
      <c r="G12" s="6" t="s">
        <v>269</v>
      </c>
    </row>
    <row r="13" customFormat="false" ht="15" hidden="false" customHeight="false" outlineLevel="0" collapsed="false">
      <c r="A13" s="6" t="s">
        <v>263</v>
      </c>
      <c r="B13" s="6" t="s">
        <v>280</v>
      </c>
      <c r="C13" s="6" t="s">
        <v>281</v>
      </c>
      <c r="D13" s="6" t="s">
        <v>282</v>
      </c>
      <c r="E13" s="6" t="s">
        <v>267</v>
      </c>
      <c r="F13" s="6" t="s">
        <v>268</v>
      </c>
      <c r="G13" s="6" t="s">
        <v>269</v>
      </c>
    </row>
    <row r="15" customFormat="false" ht="15" hidden="false" customHeight="false" outlineLevel="0" collapsed="false">
      <c r="A15" s="7" t="s">
        <v>283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284</v>
      </c>
      <c r="B1" s="8" t="s">
        <v>41</v>
      </c>
      <c r="C1" s="8" t="s">
        <v>42</v>
      </c>
      <c r="D1" s="8" t="s">
        <v>285</v>
      </c>
      <c r="E1" s="8" t="s">
        <v>286</v>
      </c>
      <c r="F1" s="8" t="s">
        <v>287</v>
      </c>
      <c r="G1" s="8" t="s">
        <v>288</v>
      </c>
      <c r="H1" s="8" t="s">
        <v>289</v>
      </c>
    </row>
    <row r="2" customFormat="false" ht="15" hidden="false" customHeight="false" outlineLevel="0" collapsed="false">
      <c r="A2" s="14" t="s">
        <v>16</v>
      </c>
      <c r="B2" s="14" t="s">
        <v>290</v>
      </c>
      <c r="C2" s="14" t="s">
        <v>16</v>
      </c>
      <c r="D2" s="14" t="n">
        <v>2</v>
      </c>
      <c r="E2" s="14" t="n">
        <v>2</v>
      </c>
      <c r="F2" s="14" t="s">
        <v>291</v>
      </c>
      <c r="G2" s="14"/>
      <c r="H2" s="14" t="s">
        <v>292</v>
      </c>
    </row>
    <row r="3" customFormat="false" ht="15" hidden="false" customHeight="false" outlineLevel="0" collapsed="false">
      <c r="A3" s="14" t="s">
        <v>293</v>
      </c>
      <c r="B3" s="14" t="s">
        <v>294</v>
      </c>
      <c r="C3" s="14" t="s">
        <v>16</v>
      </c>
      <c r="D3" s="14" t="n">
        <v>1</v>
      </c>
      <c r="E3" s="14" t="n">
        <v>1</v>
      </c>
      <c r="F3" s="15" t="s">
        <v>295</v>
      </c>
      <c r="G3" s="14"/>
      <c r="H3" s="14" t="s">
        <v>292</v>
      </c>
    </row>
    <row r="4" customFormat="false" ht="15" hidden="false" customHeight="false" outlineLevel="0" collapsed="false">
      <c r="A4" s="14" t="s">
        <v>296</v>
      </c>
      <c r="B4" s="14" t="s">
        <v>297</v>
      </c>
      <c r="C4" s="14" t="s">
        <v>16</v>
      </c>
      <c r="D4" s="14" t="n">
        <v>1</v>
      </c>
      <c r="E4" s="14" t="n">
        <v>1</v>
      </c>
      <c r="F4" s="15" t="s">
        <v>295</v>
      </c>
      <c r="G4" s="14"/>
      <c r="H4" s="14" t="s">
        <v>292</v>
      </c>
    </row>
    <row r="5" customFormat="false" ht="15" hidden="false" customHeight="false" outlineLevel="0" collapsed="false">
      <c r="A5" s="14" t="s">
        <v>298</v>
      </c>
      <c r="B5" s="14" t="s">
        <v>299</v>
      </c>
      <c r="C5" s="14" t="s">
        <v>16</v>
      </c>
      <c r="D5" s="14" t="n">
        <v>2</v>
      </c>
      <c r="E5" s="14" t="n">
        <v>2</v>
      </c>
      <c r="F5" s="14" t="s">
        <v>291</v>
      </c>
      <c r="G5" s="14"/>
      <c r="H5" s="14" t="s">
        <v>292</v>
      </c>
    </row>
    <row r="6" customFormat="false" ht="15" hidden="false" customHeight="false" outlineLevel="0" collapsed="false">
      <c r="A6" s="14" t="s">
        <v>274</v>
      </c>
      <c r="B6" s="14" t="s">
        <v>300</v>
      </c>
      <c r="C6" s="14" t="s">
        <v>16</v>
      </c>
      <c r="D6" s="14" t="n">
        <v>2</v>
      </c>
      <c r="E6" s="14" t="n">
        <v>2</v>
      </c>
      <c r="F6" s="14" t="s">
        <v>291</v>
      </c>
      <c r="G6" s="14"/>
      <c r="H6" s="14" t="s">
        <v>292</v>
      </c>
    </row>
    <row r="7" customFormat="false" ht="15" hidden="false" customHeight="false" outlineLevel="0" collapsed="false">
      <c r="A7" s="14" t="s">
        <v>18</v>
      </c>
      <c r="B7" s="14" t="s">
        <v>301</v>
      </c>
      <c r="C7" s="14" t="s">
        <v>18</v>
      </c>
      <c r="D7" s="14" t="n">
        <v>4</v>
      </c>
      <c r="E7" s="14" t="n">
        <v>4</v>
      </c>
      <c r="F7" s="14" t="s">
        <v>302</v>
      </c>
      <c r="G7" s="14"/>
      <c r="H7" s="14" t="s">
        <v>292</v>
      </c>
    </row>
    <row r="8" customFormat="false" ht="15" hidden="false" customHeight="false" outlineLevel="0" collapsed="false">
      <c r="A8" s="14" t="s">
        <v>303</v>
      </c>
      <c r="B8" s="14" t="s">
        <v>304</v>
      </c>
      <c r="C8" s="14" t="s">
        <v>15</v>
      </c>
      <c r="D8" s="14" t="n">
        <v>2</v>
      </c>
      <c r="E8" s="14" t="n">
        <v>2</v>
      </c>
      <c r="F8" s="14" t="s">
        <v>291</v>
      </c>
      <c r="G8" s="14"/>
      <c r="H8" s="14" t="s">
        <v>292</v>
      </c>
    </row>
    <row r="9" customFormat="false" ht="15" hidden="false" customHeight="false" outlineLevel="0" collapsed="false">
      <c r="A9" s="14" t="s">
        <v>305</v>
      </c>
      <c r="B9" s="14" t="s">
        <v>306</v>
      </c>
      <c r="C9" s="14" t="s">
        <v>15</v>
      </c>
      <c r="D9" s="14" t="n">
        <v>3</v>
      </c>
      <c r="E9" s="14" t="n">
        <v>3</v>
      </c>
      <c r="F9" s="14" t="s">
        <v>291</v>
      </c>
      <c r="G9" s="14"/>
      <c r="H9" s="14" t="s">
        <v>292</v>
      </c>
    </row>
    <row r="10" customFormat="false" ht="15" hidden="false" customHeight="false" outlineLevel="0" collapsed="false">
      <c r="A10" s="14" t="s">
        <v>307</v>
      </c>
      <c r="B10" s="14" t="s">
        <v>308</v>
      </c>
      <c r="C10" s="14" t="s">
        <v>15</v>
      </c>
      <c r="D10" s="14" t="n">
        <v>3</v>
      </c>
      <c r="E10" s="14" t="n">
        <v>0</v>
      </c>
      <c r="F10" s="14" t="s">
        <v>291</v>
      </c>
      <c r="G10" s="14"/>
      <c r="H10" s="14" t="s">
        <v>292</v>
      </c>
    </row>
    <row r="11" customFormat="false" ht="15" hidden="false" customHeight="false" outlineLevel="0" collapsed="false">
      <c r="A11" s="14" t="s">
        <v>309</v>
      </c>
      <c r="B11" s="14" t="s">
        <v>310</v>
      </c>
      <c r="C11" s="14" t="s">
        <v>15</v>
      </c>
      <c r="D11" s="14" t="n">
        <v>3</v>
      </c>
      <c r="E11" s="14" t="n">
        <v>2</v>
      </c>
      <c r="F11" s="14" t="s">
        <v>291</v>
      </c>
      <c r="G11" s="14"/>
      <c r="H11" s="14" t="s">
        <v>292</v>
      </c>
    </row>
    <row r="12" customFormat="false" ht="15" hidden="false" customHeight="false" outlineLevel="0" collapsed="false">
      <c r="A12" s="14" t="s">
        <v>311</v>
      </c>
      <c r="B12" s="14" t="s">
        <v>312</v>
      </c>
      <c r="C12" s="14" t="s">
        <v>15</v>
      </c>
      <c r="D12" s="14" t="n">
        <v>1</v>
      </c>
      <c r="E12" s="14" t="n">
        <v>1</v>
      </c>
      <c r="F12" s="15" t="s">
        <v>295</v>
      </c>
      <c r="G12" s="14"/>
      <c r="H12" s="14" t="s">
        <v>292</v>
      </c>
    </row>
    <row r="13" customFormat="false" ht="15" hidden="false" customHeight="false" outlineLevel="0" collapsed="false">
      <c r="A13" s="14" t="s">
        <v>15</v>
      </c>
      <c r="B13" s="14" t="s">
        <v>313</v>
      </c>
      <c r="C13" s="14" t="s">
        <v>15</v>
      </c>
      <c r="D13" s="14" t="n">
        <v>3</v>
      </c>
      <c r="E13" s="14" t="n">
        <v>1</v>
      </c>
      <c r="F13" s="14" t="s">
        <v>291</v>
      </c>
      <c r="G13" s="14"/>
      <c r="H13" s="14" t="s">
        <v>292</v>
      </c>
    </row>
    <row r="14" customFormat="false" ht="15" hidden="false" customHeight="false" outlineLevel="0" collapsed="false">
      <c r="A14" s="14" t="s">
        <v>314</v>
      </c>
      <c r="B14" s="14" t="s">
        <v>315</v>
      </c>
      <c r="C14" s="14" t="s">
        <v>15</v>
      </c>
      <c r="D14" s="14" t="n">
        <v>5</v>
      </c>
      <c r="E14" s="14" t="n">
        <v>3</v>
      </c>
      <c r="F14" s="14" t="s">
        <v>302</v>
      </c>
      <c r="G14" s="14"/>
      <c r="H14" s="14" t="s">
        <v>292</v>
      </c>
    </row>
    <row r="15" customFormat="false" ht="15" hidden="false" customHeight="false" outlineLevel="0" collapsed="false">
      <c r="A15" s="14" t="s">
        <v>17</v>
      </c>
      <c r="B15" s="14" t="s">
        <v>316</v>
      </c>
      <c r="C15" s="14" t="s">
        <v>17</v>
      </c>
      <c r="D15" s="14" t="n">
        <v>3</v>
      </c>
      <c r="E15" s="14" t="n">
        <v>3</v>
      </c>
      <c r="F15" s="14" t="s">
        <v>291</v>
      </c>
      <c r="G15" s="14"/>
      <c r="H15" s="14" t="s">
        <v>292</v>
      </c>
    </row>
    <row r="16" customFormat="false" ht="15" hidden="false" customHeight="false" outlineLevel="0" collapsed="false">
      <c r="A16" s="4" t="s">
        <v>317</v>
      </c>
      <c r="B16" s="4"/>
      <c r="C16" s="4"/>
      <c r="D16" s="4" t="n">
        <f aca="false">SUM(D2:D15)</f>
        <v>35</v>
      </c>
      <c r="E16" s="4" t="n">
        <f aca="false">SUM(E2:E15)</f>
        <v>27</v>
      </c>
      <c r="F16" s="4"/>
      <c r="G16" s="4"/>
      <c r="H16" s="4"/>
    </row>
    <row r="18" customFormat="false" ht="15" hidden="false" customHeight="false" outlineLevel="0" collapsed="false">
      <c r="A18" s="7" t="s">
        <v>318</v>
      </c>
    </row>
  </sheetData>
  <autoFilter ref="A1:H1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2026-10-23T10:28:55Z</dcterms:created>
  <dc:creator>openpyxl</dc:creator>
  <dc:description/>
  <dc:language>en-US</dc:language>
  <cp:lastModifiedBy/>
  <dcterms:modified xsi:type="dcterms:W3CDTF">2026-10-23T10:28:55Z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