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raft register" sheetId="2" state="visible" r:id="rId4"/>
    <sheet name="GI register" sheetId="3" state="visible" r:id="rId5"/>
    <sheet name="Districts" sheetId="4" state="visible" r:id="rId6"/>
  </sheets>
  <definedNames>
    <definedName function="false" hidden="true" localSheetId="1" name="_xlnm._FilterDatabase" vbProcedure="false">'Craft register'!$A$1:$M$65</definedName>
    <definedName function="false" hidden="true" localSheetId="3" name="_xlnm._FilterDatabase" vbProcedure="false">Districts!$A$1:$H$42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<sst xmlns="http://schemas.openxmlformats.org/spreadsheetml/2006/main" count="1207" uniqueCount="611">
  <si>
    <t xml:space="preserve">Tisser Artisans Trust — Rajasthan craft register, first edition</t>
  </si>
  <si>
    <t xml:space="preserve">Companion database to 'Rajasthan: A Journey Through Crafts'  ·  craft mapping initiative</t>
  </si>
  <si>
    <t xml:space="preserve">How to use this workbook</t>
  </si>
  <si>
    <t xml:space="preserve">Craft register</t>
  </si>
  <si>
    <t xml:space="preserve">The master list. Add a new craft as a new row at the bottom, in the same format as the greyed example. Region, family, vitality and field-check are drop-downs.</t>
  </si>
  <si>
    <t xml:space="preserve">GI register</t>
  </si>
  <si>
    <t xml:space="preserve">Registered geographical indications, other classes, and significant crafts with no protection. Replace when the registry updates.</t>
  </si>
  <si>
    <t xml:space="preserve">Districts</t>
  </si>
  <si>
    <t xml:space="preserve">One row per district, with entry counts and survey priority. Use the 'Assigned to' and 'Survey status' columns to run the next field round.</t>
  </si>
  <si>
    <t xml:space="preserve">Counts</t>
  </si>
  <si>
    <t xml:space="preserve">Live counts by region, family and vitality. These read from the Craft register, so they update as you add rows.</t>
  </si>
  <si>
    <t xml:space="preserve">Craft entries recorded</t>
  </si>
  <si>
    <t xml:space="preserve">Entries awaiting field check</t>
  </si>
  <si>
    <t xml:space="preserve">Entries covered by a GI</t>
  </si>
  <si>
    <t xml:space="preserve">By region</t>
  </si>
  <si>
    <t xml:space="preserve">Jaipur Division</t>
  </si>
  <si>
    <t xml:space="preserve">Jodhpur Division</t>
  </si>
  <si>
    <t xml:space="preserve">Udaipur Division</t>
  </si>
  <si>
    <t xml:space="preserve">Ajmer Division</t>
  </si>
  <si>
    <t xml:space="preserve">Bikaner Division</t>
  </si>
  <si>
    <t xml:space="preserve">Kota Division</t>
  </si>
  <si>
    <t xml:space="preserve">Bharatpur Division</t>
  </si>
  <si>
    <t xml:space="preserve">By vitality</t>
  </si>
  <si>
    <t xml:space="preserve">Thriving</t>
  </si>
  <si>
    <t xml:space="preserve">Holding</t>
  </si>
  <si>
    <t xml:space="preserve">At risk</t>
  </si>
  <si>
    <t xml:space="preserve">Critical</t>
  </si>
  <si>
    <t xml:space="preserve">By material family</t>
  </si>
  <si>
    <t xml:space="preserve">On the loom</t>
  </si>
  <si>
    <t xml:space="preserve">With the needle</t>
  </si>
  <si>
    <t xml:space="preserve">In metal</t>
  </si>
  <si>
    <t xml:space="preserve">In wood</t>
  </si>
  <si>
    <t xml:space="preserve">In clay</t>
  </si>
  <si>
    <t xml:space="preserve">In fibre</t>
  </si>
  <si>
    <t xml:space="preserve">In print</t>
  </si>
  <si>
    <t xml:space="preserve">In pigment</t>
  </si>
  <si>
    <t xml:space="preserve">In leather</t>
  </si>
  <si>
    <t xml:space="preserve">In paper</t>
  </si>
  <si>
    <t xml:space="preserve">In sound</t>
  </si>
  <si>
    <t xml:space="preserve">In stone</t>
  </si>
  <si>
    <t xml:space="preserve">In glass</t>
  </si>
  <si>
    <t xml:space="preserve">Sources: GI Registry Chennai and published state registration lists; state ODOP, handloom and handicraft cluster documentation; published cluster reporting and survey material.</t>
  </si>
  <si>
    <t xml:space="preserve">ID</t>
  </si>
  <si>
    <t xml:space="preserve">Craft name</t>
  </si>
  <si>
    <t xml:space="preserve">Local name</t>
  </si>
  <si>
    <t xml:space="preserve">Region</t>
  </si>
  <si>
    <t xml:space="preserve">District / belt</t>
  </si>
  <si>
    <t xml:space="preserve">Material family</t>
  </si>
  <si>
    <t xml:space="preserve">Community of makers</t>
  </si>
  <si>
    <t xml:space="preserve">Description</t>
  </si>
  <si>
    <t xml:space="preserve">Status tags</t>
  </si>
  <si>
    <t xml:space="preserve">GI application</t>
  </si>
  <si>
    <t xml:space="preserve">Vitality</t>
  </si>
  <si>
    <t xml:space="preserve">Field-check needed</t>
  </si>
  <si>
    <t xml:space="preserve">Source note</t>
  </si>
  <si>
    <t xml:space="preserve">RJ001</t>
  </si>
  <si>
    <t xml:space="preserve">Blue Pottery of Jaipur</t>
  </si>
  <si>
    <t xml:space="preserve">जयपुर नीली मिट्टी के बर्तन</t>
  </si>
  <si>
    <t xml:space="preserve">Jaipur</t>
  </si>
  <si>
    <t xml:space="preserve">Kumhar and Muslim potter families of Jaipur city</t>
  </si>
  <si>
    <t xml:space="preserve">The one Indian pottery that contains no clay. The body is quartz powder, powdered glass, fuller's earth, borax and gum, pressed into moulds and fired low — which is why it is fragile, and why the cobalt and copper glazes stay so bright. Brought from Central Asia through the Mughal court and revived in the 1960s.</t>
  </si>
  <si>
    <t xml:space="preserve">GI 66 · Cluster</t>
  </si>
  <si>
    <t xml:space="preserve">66</t>
  </si>
  <si>
    <t xml:space="preserve">No</t>
  </si>
  <si>
    <t xml:space="preserve">First edition desk research</t>
  </si>
  <si>
    <t xml:space="preserve">RJ002</t>
  </si>
  <si>
    <t xml:space="preserve">Sanganeri Hand Block Printing</t>
  </si>
  <si>
    <t xml:space="preserve">सांगानेरी छपाई</t>
  </si>
  <si>
    <t xml:space="preserve">Jaipur (Sanganer)</t>
  </si>
  <si>
    <t xml:space="preserve">Chhipa printer community of Sanganer</t>
  </si>
  <si>
    <t xml:space="preserve">Fine floral repeats — the buti and the trailing bel — printed in clear colour on a white ground. Sanganer's water is low in iron, which is why its whites stay white; the entire cluster exists because of the chemistry of one stretch of river.</t>
  </si>
  <si>
    <t xml:space="preserve">GI 147 · Cluster</t>
  </si>
  <si>
    <t xml:space="preserve">147</t>
  </si>
  <si>
    <t xml:space="preserve">RJ003</t>
  </si>
  <si>
    <t xml:space="preserve">Bagru Hand Block Printing</t>
  </si>
  <si>
    <t xml:space="preserve">बगरू छपाई</t>
  </si>
  <si>
    <t xml:space="preserve">Jaipur (Bagru)</t>
  </si>
  <si>
    <t xml:space="preserve">Chhipa printers of Bagru village</t>
  </si>
  <si>
    <t xml:space="preserve">The dark cousin of Sanganer. Cloth is first steeped in harda (myrobalan), which turns it buff; dabu mud-resist and iron-and-jaggery black are printed over it. Every colour here is grown or dug, not bought.</t>
  </si>
  <si>
    <t xml:space="preserve">GI 183 · Cluster</t>
  </si>
  <si>
    <t xml:space="preserve">183</t>
  </si>
  <si>
    <t xml:space="preserve">RJ004</t>
  </si>
  <si>
    <t xml:space="preserve">Meenakari Enamelling</t>
  </si>
  <si>
    <t xml:space="preserve">मीनाकारी</t>
  </si>
  <si>
    <t xml:space="preserve">Meenakar families of Jaipur's old city</t>
  </si>
  <si>
    <t xml:space="preserve">Colour fused into engraved gold at furnace heat, one pigment at a time, hardest-firing first. Jaipur's red — the ruby enamel that no other centre reliably achieves — is the craft's signature. Brought from Lahore by Raja Man Singh in the sixteenth century.</t>
  </si>
  <si>
    <t xml:space="preserve">Unprotected · Signature craft</t>
  </si>
  <si>
    <t xml:space="preserve">RJ005</t>
  </si>
  <si>
    <t xml:space="preserve">Kundan and Jadau Setting</t>
  </si>
  <si>
    <t xml:space="preserve">कुंदन व जड़ाऊ</t>
  </si>
  <si>
    <t xml:space="preserve">Sunar, kundansaz and jadiya workshops</t>
  </si>
  <si>
    <t xml:space="preserve">Stones set without claws: purified gold foil is worked cold around the gem until it grips. The reverse of a jadau piece is enamelled, so the jewel is finished on the side nobody sees. Jaipur is the world's largest coloured-gemstone cutting centre.</t>
  </si>
  <si>
    <t xml:space="preserve">Unprotected</t>
  </si>
  <si>
    <t xml:space="preserve">RJ006</t>
  </si>
  <si>
    <t xml:space="preserve">Lac Bangles and Manihari Work</t>
  </si>
  <si>
    <t xml:space="preserve">लाख की चूड़ियाँ</t>
  </si>
  <si>
    <t xml:space="preserve">Manihar community, Maniharon ka Rasta, Jaipur</t>
  </si>
  <si>
    <t xml:space="preserve">Lac warmed over coals, rolled, joined into a ring and studded with mirror and glass while still soft. A whole lane of the walled city does nothing else. The gulaal gota — a hollow lac ball filled with colour, thrown at Holi — is made only here.</t>
  </si>
  <si>
    <t xml:space="preserve">Urban cluster</t>
  </si>
  <si>
    <t xml:space="preserve">RJ007</t>
  </si>
  <si>
    <t xml:space="preserve">Gota Patti Work</t>
  </si>
  <si>
    <t xml:space="preserve">गोटा पत्ती</t>
  </si>
  <si>
    <t xml:space="preserve">Jaipur · Sikar · Ajmer</t>
  </si>
  <si>
    <t xml:space="preserve">Household embroiderers across the Shekhawati and Jaipur belt</t>
  </si>
  <si>
    <t xml:space="preserve">Flattened gold or silver ribbon cut into leaf and petal shapes and appliquéd to cloth, rather than stitched through it. Cheap to imitate in plastic lamé, which is most of what is now sold under the name.</t>
  </si>
  <si>
    <t xml:space="preserve">Women's craft</t>
  </si>
  <si>
    <t xml:space="preserve">RJ008</t>
  </si>
  <si>
    <t xml:space="preserve">Shekhawati Fresco Painting</t>
  </si>
  <si>
    <t xml:space="preserve">शेखावाटी भित्तिचित्र</t>
  </si>
  <si>
    <t xml:space="preserve">Jhunjhunu · Sikar · Churu</t>
  </si>
  <si>
    <t xml:space="preserve">Chejara mason-painters; Marwari merchant havelis</t>
  </si>
  <si>
    <t xml:space="preserve">True fresco — pigment laid into wet lime plaster, so the colour is in the wall rather than on it. Thousands of merchant havelis across three districts carry it. Almost nobody is left who can repair them, and the paint is being lost faster than it is recorded.</t>
  </si>
  <si>
    <t xml:space="preserve">Unprotected · Heritage at scale</t>
  </si>
  <si>
    <t xml:space="preserve">RJ009</t>
  </si>
  <si>
    <t xml:space="preserve">Kathputli Puppets</t>
  </si>
  <si>
    <t xml:space="preserve">कठपुतली</t>
  </si>
  <si>
    <t xml:space="preserve">Jaipur · Udaipur · Chittorgarh</t>
  </si>
  <si>
    <t xml:space="preserve">Bhat community puppeteers</t>
  </si>
  <si>
    <t xml:space="preserve">Carved from soft aadu wood, strung without legs, worked on two strings from a single crossbar. The Bhat carry a repertoire of Amar Singh Rathore episodes that functions as oral court history — the puppets are the archive.</t>
  </si>
  <si>
    <t xml:space="preserve">GI 68 · Shared across districts</t>
  </si>
  <si>
    <t xml:space="preserve">68</t>
  </si>
  <si>
    <t xml:space="preserve">RJ010</t>
  </si>
  <si>
    <t xml:space="preserve">Jaipur Blue-Grey Stone Carving</t>
  </si>
  <si>
    <t xml:space="preserve">पत्थर की नक्काशी</t>
  </si>
  <si>
    <t xml:space="preserve">Silawat stone-carving families</t>
  </si>
  <si>
    <t xml:space="preserve">Jaali screens, brackets, chhatris and image sculpture in marble and local sandstone. The jaali is an environmental device before it is ornament: it cuts glare, accelerates air through the gap, and keeps the interior cool.</t>
  </si>
  <si>
    <t xml:space="preserve">Architectural craft</t>
  </si>
  <si>
    <t xml:space="preserve">RJ011</t>
  </si>
  <si>
    <t xml:space="preserve">Koftgari Damascening</t>
  </si>
  <si>
    <t xml:space="preserve">कोफ्तगिरी</t>
  </si>
  <si>
    <t xml:space="preserve">Alwar · Jaipur</t>
  </si>
  <si>
    <t xml:space="preserve">Sikligar armourers of the Alwar and Jaipur workshops</t>
  </si>
  <si>
    <t xml:space="preserve">Gold or silver wire hammered into a cross-hatched steel ground, then burnished flush. It is an armourer's craft: it exists because sword blades and shields needed decorating without weakening the steel.</t>
  </si>
  <si>
    <t xml:space="preserve">GI 2023 (Udaipur)</t>
  </si>
  <si>
    <t xml:space="preserve">2023 (Udaipur)</t>
  </si>
  <si>
    <t xml:space="preserve">RJ012</t>
  </si>
  <si>
    <t xml:space="preserve">Paper Pottery of Alwar</t>
  </si>
  <si>
    <t xml:space="preserve">कागजी मिट्टी के बर्तन</t>
  </si>
  <si>
    <t xml:space="preserve">Alwar</t>
  </si>
  <si>
    <t xml:space="preserve">Kagzi potters of Alwar</t>
  </si>
  <si>
    <t xml:space="preserve">Pottery thrown so thin the wall is translucent and the vessel can be crushed in one hand — hence the name. Finished with pierced jali work. Reported to be down to a very small number of practising potters.</t>
  </si>
  <si>
    <t xml:space="preserve">RJ013</t>
  </si>
  <si>
    <t xml:space="preserve">Kutti Papier-Mâché</t>
  </si>
  <si>
    <t xml:space="preserve">कुट्टी</t>
  </si>
  <si>
    <t xml:space="preserve">Workshops attached to the Jaipur toy and idol trade</t>
  </si>
  <si>
    <t xml:space="preserve">Paper pulp bound with clay and gum, pressed into moulds for masks, toys, festival figures and the hollow heads of kathputli puppets.</t>
  </si>
  <si>
    <t xml:space="preserve">Field-check</t>
  </si>
  <si>
    <t xml:space="preserve">Yes</t>
  </si>
  <si>
    <t xml:space="preserve">RJ014</t>
  </si>
  <si>
    <t xml:space="preserve">Varak Beating</t>
  </si>
  <si>
    <t xml:space="preserve">वरक</t>
  </si>
  <si>
    <t xml:space="preserve">Varaksaz beaters</t>
  </si>
  <si>
    <t xml:space="preserve">Gold and silver beaten between leather sheets until the foil is a few hundred atoms thick. An invisible trade that supplies confectioners, temples and the enamellers — and which machine rolling is steadily replacing.</t>
  </si>
  <si>
    <t xml:space="preserve">Supply craft</t>
  </si>
  <si>
    <t xml:space="preserve">RJ015</t>
  </si>
  <si>
    <t xml:space="preserve">Bandhej — Tie and Dye</t>
  </si>
  <si>
    <t xml:space="preserve">बांधेज</t>
  </si>
  <si>
    <t xml:space="preserve">Jodhpur · Jaipur · Sikar</t>
  </si>
  <si>
    <t xml:space="preserve">Bandhara tiers and Rangrez dyers</t>
  </si>
  <si>
    <t xml:space="preserve">The cloth is pinched into thousands of points, each bound with thread by a woman working with a sharpened fingernail ring, then dyed. The knot count is the grade: a fine Jodhpuri odhni can carry tens of thousands. Registered in 2023 after decades of imitation.</t>
  </si>
  <si>
    <t xml:space="preserve">GI 2023 · Cluster</t>
  </si>
  <si>
    <t xml:space="preserve">2023</t>
  </si>
  <si>
    <t xml:space="preserve">RJ016</t>
  </si>
  <si>
    <t xml:space="preserve">Leheriya</t>
  </si>
  <si>
    <t xml:space="preserve">लहरिया</t>
  </si>
  <si>
    <t xml:space="preserve">Jodhpur · Jaipur · Pali</t>
  </si>
  <si>
    <t xml:space="preserve">Rangrez dyers of Jodhpur and Jaipur</t>
  </si>
  <si>
    <t xml:space="preserve">The cloth is rolled diagonally into a rope, bound at intervals and dyed, producing stripes that run on the bias — impossible to weave and hard to fake well. Mothra is the same technique run twice in opposite directions to make a lattice.</t>
  </si>
  <si>
    <t xml:space="preserve">RJ017</t>
  </si>
  <si>
    <t xml:space="preserve">Salawas Durrie Weaving</t>
  </si>
  <si>
    <t xml:space="preserve">सालावास दरी</t>
  </si>
  <si>
    <t xml:space="preserve">Jodhpur (Salawas)</t>
  </si>
  <si>
    <t xml:space="preserve">Prajapat and Meghwal weaver households at Salawas</t>
  </si>
  <si>
    <t xml:space="preserve">Flat-woven cotton and camel-hair floor rugs on pit looms, in panja technique — the weft beaten down with a clawed iron comb. One village, several hundred looms, and an export market that arrived without any GI protection to anchor it.</t>
  </si>
  <si>
    <t xml:space="preserve">Unprotected · Village cluster</t>
  </si>
  <si>
    <t xml:space="preserve">RJ018</t>
  </si>
  <si>
    <t xml:space="preserve">Ajrakh Printing</t>
  </si>
  <si>
    <t xml:space="preserve">अजरख</t>
  </si>
  <si>
    <t xml:space="preserve">Balotra · Barmer</t>
  </si>
  <si>
    <t xml:space="preserve">Khatri printer families of Balotra and Barmer</t>
  </si>
  <si>
    <t xml:space="preserve">Sixteen or more stages of resist and mordant printing, printed on both faces in exact register, in madder red and indigo. The western Rajasthan line is older than the Kutch one it is usually confused with, and far less documented.</t>
  </si>
  <si>
    <t xml:space="preserve">Shared tradition</t>
  </si>
  <si>
    <t xml:space="preserve">RJ019</t>
  </si>
  <si>
    <t xml:space="preserve">Mojari and Jutti</t>
  </si>
  <si>
    <t xml:space="preserve">मोजड़ी</t>
  </si>
  <si>
    <t xml:space="preserve">Jodhpur · Jaipur · Nagaur</t>
  </si>
  <si>
    <t xml:space="preserve">Mochi and Regar leatherworking families</t>
  </si>
  <si>
    <t xml:space="preserve">Vegetable-tanned camel, goat or buffalo hide, stitched with cotton thread and no nails, with no left or right — the shoe takes the shape of the foot that wears it. Embroidered on the vamp in silk, zari or appliqué.</t>
  </si>
  <si>
    <t xml:space="preserve">Cluster</t>
  </si>
  <si>
    <t xml:space="preserve">RJ020</t>
  </si>
  <si>
    <t xml:space="preserve">Pattu Weaving</t>
  </si>
  <si>
    <t xml:space="preserve">पट्टू</t>
  </si>
  <si>
    <t xml:space="preserve">Jaisalmer · Barmer</t>
  </si>
  <si>
    <t xml:space="preserve">Meghwal weavers serving Rabari and Raika herders</t>
  </si>
  <si>
    <t xml:space="preserve">Woollen shawls and blankets woven in narrow strips on pit looms and joined — the loom is as wide as a seated weaver's reach, so the cloth is built from panels. Patterns are named for the herder group that commissions them.</t>
  </si>
  <si>
    <t xml:space="preserve">Pastoral craft</t>
  </si>
  <si>
    <t xml:space="preserve">RJ021</t>
  </si>
  <si>
    <t xml:space="preserve">Camel Bone and Horn Carving</t>
  </si>
  <si>
    <t xml:space="preserve">हड्डी नक्काशी</t>
  </si>
  <si>
    <t xml:space="preserve">Jodhpur</t>
  </si>
  <si>
    <t xml:space="preserve">Carving workshops of Jodhpur</t>
  </si>
  <si>
    <t xml:space="preserve">Carved as a legal substitute for ivory after the 1990 ban — inlay, jewellery boxes, knife handles and lattice panels. A rare case of a craft that grew because another was stopped.</t>
  </si>
  <si>
    <t xml:space="preserve">Substitute craft</t>
  </si>
  <si>
    <t xml:space="preserve">RJ022</t>
  </si>
  <si>
    <t xml:space="preserve">Jaisalmer Stone Jaali</t>
  </si>
  <si>
    <t xml:space="preserve">जैसलमेरी जाली</t>
  </si>
  <si>
    <t xml:space="preserve">Jaisalmer</t>
  </si>
  <si>
    <t xml:space="preserve">Silawat carvers of Jaisalmer</t>
  </si>
  <si>
    <t xml:space="preserve">Golden sandstone soft enough to cut with a chisel when freshly quarried and hardening on exposure — which is why Jaisalmer's havelis carry lattice so fine it reads as lace. The Patwon ki Haveli screens are the reference work.</t>
  </si>
  <si>
    <t xml:space="preserve">RJ023</t>
  </si>
  <si>
    <t xml:space="preserve">Pokaran Pottery</t>
  </si>
  <si>
    <t xml:space="preserve">पोकरण मिट्टी के बर्तन</t>
  </si>
  <si>
    <t xml:space="preserve">Jaisalmer (Pokaran)</t>
  </si>
  <si>
    <t xml:space="preserve">Kumhar potters of Pokaran</t>
  </si>
  <si>
    <t xml:space="preserve">Red and brown desert clay, hand-thrown and fired in an open wood avada, decorated with geometric bands in white and ochre. Registered in 2018; the cluster remains small.</t>
  </si>
  <si>
    <t xml:space="preserve">GI 519</t>
  </si>
  <si>
    <t xml:space="preserve">519</t>
  </si>
  <si>
    <t xml:space="preserve">RJ024</t>
  </si>
  <si>
    <t xml:space="preserve">Barmer Appliqué and Embroidery</t>
  </si>
  <si>
    <t xml:space="preserve">बाड़मेर अप्लीक</t>
  </si>
  <si>
    <t xml:space="preserve">Barmer · Balotra</t>
  </si>
  <si>
    <t xml:space="preserve">Meghwal, Rabari and Jat women of the Barmer villages</t>
  </si>
  <si>
    <t xml:space="preserve">Cut-cloth appliqué and mirror embroidery on quilts, canopies and animal trappings. Barmer's vocabulary is closer to Sindh than to eastern Rajasthan — the border is political, not cultural.</t>
  </si>
  <si>
    <t xml:space="preserve">RJ025</t>
  </si>
  <si>
    <t xml:space="preserve">Barmer Carved Woodwork</t>
  </si>
  <si>
    <t xml:space="preserve">काष्ठ नक्काशी</t>
  </si>
  <si>
    <t xml:space="preserve">Barmer</t>
  </si>
  <si>
    <t xml:space="preserve">Suthar carpenter families</t>
  </si>
  <si>
    <t xml:space="preserve">Deep-carved doors, jharokha brackets and low chests in sheesham and local acacia, painted and lacquered. Increasingly serving the architectural salvage trade rather than local building.</t>
  </si>
  <si>
    <t xml:space="preserve">RJ026</t>
  </si>
  <si>
    <t xml:space="preserve">Mashak and Leather Vessels</t>
  </si>
  <si>
    <t xml:space="preserve">मशक</t>
  </si>
  <si>
    <t xml:space="preserve">Jalore · Barmer</t>
  </si>
  <si>
    <t xml:space="preserve">Regar and Meghwal tanners</t>
  </si>
  <si>
    <t xml:space="preserve">Water bags, grain containers and churns built from whole tanned hides, stitched to hold liquid without a seam leak. Made obsolete by plastic within one generation; a handful of makers are reported to remain.</t>
  </si>
  <si>
    <t xml:space="preserve">RJ027</t>
  </si>
  <si>
    <t xml:space="preserve">Nathdwara Pichwai</t>
  </si>
  <si>
    <t xml:space="preserve">नाथद्वारा पिछवाई</t>
  </si>
  <si>
    <t xml:space="preserve">Rajsamand (Nathdwara)</t>
  </si>
  <si>
    <t xml:space="preserve">Painter families attached to the Shrinathji temple</t>
  </si>
  <si>
    <t xml:space="preserve">Large cloth hangings placed behind the Shrinathji image and changed with the season and festival — lotus pools for the monsoon, cows for Gopashtami, white for Sharad Purnima. The painting is liturgical furniture, made to a calendar rather than to a commission.</t>
  </si>
  <si>
    <t xml:space="preserve">GI 2023 · Temple craft</t>
  </si>
  <si>
    <t xml:space="preserve">RJ028</t>
  </si>
  <si>
    <t xml:space="preserve">Molela Terracotta Plaques</t>
  </si>
  <si>
    <t xml:space="preserve">मोलेला टेराकोटा</t>
  </si>
  <si>
    <t xml:space="preserve">Rajsamand (Molela)</t>
  </si>
  <si>
    <t xml:space="preserve">Kumhar families of Molela village</t>
  </si>
  <si>
    <t xml:space="preserve">Votive plaques of Dharmaraj, Devnarayan and local deities, built in low relief on a flat slab rather than thrown. Bhil and Garasia communities from across the southern hills collect them annually and carry them home as shrine images.</t>
  </si>
  <si>
    <t xml:space="preserve">GI 67 · Village cluster</t>
  </si>
  <si>
    <t xml:space="preserve">67</t>
  </si>
  <si>
    <t xml:space="preserve">RJ029</t>
  </si>
  <si>
    <t xml:space="preserve">Thewa</t>
  </si>
  <si>
    <t xml:space="preserve">थेवा</t>
  </si>
  <si>
    <t xml:space="preserve">Pratapgarh</t>
  </si>
  <si>
    <t xml:space="preserve">The Soni family of Pratapgarh, since about 1707</t>
  </si>
  <si>
    <t xml:space="preserve">A sheet of 23-carat gold pierced into a scene, fused onto coloured glass at heat and framed in silver. Made by one family for three centuries, and taught only to sons — which is both why the technique survived intact and why it is so precarious.</t>
  </si>
  <si>
    <t xml:space="preserve">GI 244 · Single family craft</t>
  </si>
  <si>
    <t xml:space="preserve">244</t>
  </si>
  <si>
    <t xml:space="preserve">RJ030</t>
  </si>
  <si>
    <t xml:space="preserve">Kavad Shrine Boxes</t>
  </si>
  <si>
    <t xml:space="preserve">कावड़</t>
  </si>
  <si>
    <t xml:space="preserve">Chittorgarh (Bassi)</t>
  </si>
  <si>
    <t xml:space="preserve">Suthar carpenter-painters of Bassi; Kavadiya Bhat narrators</t>
  </si>
  <si>
    <t xml:space="preserve">A portable wooden shrine of hinged panels, painted inside and out, which the narrator opens door by door as the story advances until the innermost doors reveal the deity. Carpenter and storyteller are separate hereditary trades, and both are thinning.</t>
  </si>
  <si>
    <t xml:space="preserve">Unprotected · Two-trade craft</t>
  </si>
  <si>
    <t xml:space="preserve">RJ031</t>
  </si>
  <si>
    <t xml:space="preserve">Kathputli Carving at Bassi</t>
  </si>
  <si>
    <t xml:space="preserve">बस्सी कठपुतली</t>
  </si>
  <si>
    <t xml:space="preserve">Suthar carvers of Bassi</t>
  </si>
  <si>
    <t xml:space="preserve">Bassi supplies the puppet heads and painted wooden toys that the Bhat puppeteers dress and string. The same workshops make gangaur figures, temple doors and kavad.</t>
  </si>
  <si>
    <t xml:space="preserve">GI 68</t>
  </si>
  <si>
    <t xml:space="preserve">RJ032</t>
  </si>
  <si>
    <t xml:space="preserve">Udaipur Koftgari</t>
  </si>
  <si>
    <t xml:space="preserve">उदयपुर कोफ्तगिरी</t>
  </si>
  <si>
    <t xml:space="preserve">Udaipur</t>
  </si>
  <si>
    <t xml:space="preserve">Sikligar families of Mewar</t>
  </si>
  <si>
    <t xml:space="preserve">Mewar's armourers decorated weapons for the Udaipur court for centuries; the 2023 registration names Udaipur specifically. Now applied to boxes, plates and jewellery, because there is no longer a sword trade to carry it.</t>
  </si>
  <si>
    <t xml:space="preserve">GI 2023</t>
  </si>
  <si>
    <t xml:space="preserve">RJ033</t>
  </si>
  <si>
    <t xml:space="preserve">Akola Dabu Printing</t>
  </si>
  <si>
    <t xml:space="preserve">अकोला दाबू छपाई</t>
  </si>
  <si>
    <t xml:space="preserve">Chittorgarh (Akola)</t>
  </si>
  <si>
    <t xml:space="preserve">Chhipa printers of Akola on the Berach river</t>
  </si>
  <si>
    <t xml:space="preserve">Mud-resist printing: a paste of clay, gum, lime and wheat chaff is block-printed on, sawdust scattered over it, and the cloth dyed — the covered areas resist. Akola's jajam floor-spreads are a regional form found almost nowhere else.</t>
  </si>
  <si>
    <t xml:space="preserve">Village cluster</t>
  </si>
  <si>
    <t xml:space="preserve">RJ034</t>
  </si>
  <si>
    <t xml:space="preserve">Tarkashi Wire Inlay</t>
  </si>
  <si>
    <t xml:space="preserve">तारकशी</t>
  </si>
  <si>
    <t xml:space="preserve">A small number of Nathdwara workshops</t>
  </si>
  <si>
    <t xml:space="preserve">Fine silver or brass wire hammered into grooves cut in sheesham wood, then filed flush and polished. Practised alongside the Pichwai trade on temple furniture and boxes.</t>
  </si>
  <si>
    <t xml:space="preserve">RJ035</t>
  </si>
  <si>
    <t xml:space="preserve">Bhil and Garasia Wall Painting</t>
  </si>
  <si>
    <t xml:space="preserve">भील भित्तिचित्र</t>
  </si>
  <si>
    <t xml:space="preserve">Banswara · Dungarpur · Salumbar</t>
  </si>
  <si>
    <t xml:space="preserve">Bhil, Bhil Meena and Garasia households of the southern hills</t>
  </si>
  <si>
    <t xml:space="preserve">Votive horse-and-rider wall paintings made to fulfil a vow, commissioned from a painter and consecrated by a diviner. The painting is the offering; its making is the ritual, and its survival depends on the vow continuing to be made.</t>
  </si>
  <si>
    <t xml:space="preserve">Ritual art · Tribal</t>
  </si>
  <si>
    <t xml:space="preserve">RJ036</t>
  </si>
  <si>
    <t xml:space="preserve">Banswara Bamboo and Grass</t>
  </si>
  <si>
    <t xml:space="preserve">बांस व घास शिल्प</t>
  </si>
  <si>
    <t xml:space="preserve">Banswara · Dungarpur</t>
  </si>
  <si>
    <t xml:space="preserve">Bhil and Damor forest households</t>
  </si>
  <si>
    <t xml:space="preserve">Granary liners, winnowing fans, mats and roof screens in split bamboo and sabai grass, made for use rather than sale. The wettest corner of Rajasthan, and the one with the least craft documentation.</t>
  </si>
  <si>
    <t xml:space="preserve">Forest craft · Field-check</t>
  </si>
  <si>
    <t xml:space="preserve">RJ037</t>
  </si>
  <si>
    <t xml:space="preserve">Mewar Miniature Painting</t>
  </si>
  <si>
    <t xml:space="preserve">मेवाड़ चित्रशैली</t>
  </si>
  <si>
    <t xml:space="preserve">Udaipur · Chittorgarh</t>
  </si>
  <si>
    <t xml:space="preserve">Chitera painter families of Udaipur</t>
  </si>
  <si>
    <t xml:space="preserve">The oldest continuous Rajput painting school — hot reds and yellows, a flat picture plane, and after the eighteenth century enormous court-life scenes on a single sheet. The city palace workshops still train painters in pigment grinding and squirrel-hair brushwork.</t>
  </si>
  <si>
    <t xml:space="preserve">Court school</t>
  </si>
  <si>
    <t xml:space="preserve">RJ038</t>
  </si>
  <si>
    <t xml:space="preserve">Sanjhi Paper Cutting</t>
  </si>
  <si>
    <t xml:space="preserve">सांझी</t>
  </si>
  <si>
    <t xml:space="preserve">Udaipur · Rajsamand</t>
  </si>
  <si>
    <t xml:space="preserve">Temple artists of the Vallabha sampradaya</t>
  </si>
  <si>
    <t xml:space="preserve">Stencils cut freehand from paper with fine scissors, used to lay coloured powder patterns on temple floors and water. A devotional craft with no market, kept alive almost entirely inside temple practice.</t>
  </si>
  <si>
    <t xml:space="preserve">Field-check · Temple craft</t>
  </si>
  <si>
    <t xml:space="preserve">RJ039</t>
  </si>
  <si>
    <t xml:space="preserve">Phad Painting</t>
  </si>
  <si>
    <t xml:space="preserve">फड़ चित्रकला</t>
  </si>
  <si>
    <t xml:space="preserve">Bhilwara (Shahpura)</t>
  </si>
  <si>
    <t xml:space="preserve">Joshi painter families of Shahpura; Bhopa priest-singers</t>
  </si>
  <si>
    <t xml:space="preserve">A horizontal cloth scroll, up to thirty feet long, carrying the whole epic of Pabuji or Devnarayan in a single non-linear composition. The Bhopa unrolls it at night and sings the story by lamplight, lighting only the panel he has reached — the scroll is a stage set.</t>
  </si>
  <si>
    <t xml:space="preserve">Narrative scroll</t>
  </si>
  <si>
    <t xml:space="preserve">RJ040</t>
  </si>
  <si>
    <t xml:space="preserve">Makrana Marble Carving</t>
  </si>
  <si>
    <t xml:space="preserve">मकराना संगमरमर</t>
  </si>
  <si>
    <t xml:space="preserve">Nagaur (Makrana)</t>
  </si>
  <si>
    <t xml:space="preserve">Quarry and carving workforce at Makrana</t>
  </si>
  <si>
    <t xml:space="preserve">The marble of the Taj Mahal, quarried from the same beds for four hundred years. It is calcite-rich and low in impurity, which is why it stays white rather than yellowing — and why pietra dura inlay works on it at all.</t>
  </si>
  <si>
    <t xml:space="preserve">GI 405 (natural goods)</t>
  </si>
  <si>
    <t xml:space="preserve">405 (natural goods)</t>
  </si>
  <si>
    <t xml:space="preserve">RJ041</t>
  </si>
  <si>
    <t xml:space="preserve">Namda Felt</t>
  </si>
  <si>
    <t xml:space="preserve">नमदा</t>
  </si>
  <si>
    <t xml:space="preserve">Tonk</t>
  </si>
  <si>
    <t xml:space="preserve">Felt-makers of Tonk</t>
  </si>
  <si>
    <t xml:space="preserve">Wool matted with soap, water and pressure rather than spun or woven — the oldest textile technique there is, needing no loom at all. Tonk's namda carries appliqué and chain-stitch in coloured wool. Very few units remain.</t>
  </si>
  <si>
    <t xml:space="preserve">RJ042</t>
  </si>
  <si>
    <t xml:space="preserve">Tonk Bookbinding and Leather Gilding</t>
  </si>
  <si>
    <t xml:space="preserve">जिल्दसाज़ी</t>
  </si>
  <si>
    <t xml:space="preserve">Binders attached to the Arabic and Persian manuscript collection</t>
  </si>
  <si>
    <t xml:space="preserve">Tooled and gilded leather bindings in the Persian tradition, serving one of the largest Arabic and Persian manuscript libraries in India. The library survives; the trade that maintained it barely does.</t>
  </si>
  <si>
    <t xml:space="preserve">Library craft</t>
  </si>
  <si>
    <t xml:space="preserve">RJ043</t>
  </si>
  <si>
    <t xml:space="preserve">Nagaur Leather and Mojari</t>
  </si>
  <si>
    <t xml:space="preserve">नागौरी चमड़ा</t>
  </si>
  <si>
    <t xml:space="preserve">Nagaur</t>
  </si>
  <si>
    <t xml:space="preserve">Regar and Mochi families around the Nagaur cattle fair</t>
  </si>
  <si>
    <t xml:space="preserve">A leather economy built around one of India's largest cattle fairs — footwear, buckets, whips, drum skins and harness. The fair sets the calendar for the whole trade.</t>
  </si>
  <si>
    <t xml:space="preserve">Fair economy</t>
  </si>
  <si>
    <t xml:space="preserve">RJ044</t>
  </si>
  <si>
    <t xml:space="preserve">Kuchaman Thikri and Glass Inlay</t>
  </si>
  <si>
    <t xml:space="preserve">ठिकरी काम</t>
  </si>
  <si>
    <t xml:space="preserve">Didwana-Kuchaman</t>
  </si>
  <si>
    <t xml:space="preserve">Craftsmen of the Kuchaman and Shekhawati fort workshops</t>
  </si>
  <si>
    <t xml:space="preserve">Convex mirror pieces set in lime plaster so that lamplight multiplies across a ceiling. The sheesh mahal of Kuchaman fort is the surviving reference; the technique is now used mainly in restoration.</t>
  </si>
  <si>
    <t xml:space="preserve">RJ045</t>
  </si>
  <si>
    <t xml:space="preserve">Beawar and Ajmer Gota</t>
  </si>
  <si>
    <t xml:space="preserve">गोटा किनारी</t>
  </si>
  <si>
    <t xml:space="preserve">Ajmer · Beawar</t>
  </si>
  <si>
    <t xml:space="preserve">Household workers in the Ajmer belt</t>
  </si>
  <si>
    <t xml:space="preserve">Ribbon-lace edging and appliqué supplying the Jaipur and Ajmer garment trade, almost entirely home-based piecework.</t>
  </si>
  <si>
    <t xml:space="preserve">RJ046</t>
  </si>
  <si>
    <t xml:space="preserve">Bhilwara Handloom</t>
  </si>
  <si>
    <t xml:space="preserve">भीलवाड़ा हातमाग</t>
  </si>
  <si>
    <t xml:space="preserve">Bhilwara</t>
  </si>
  <si>
    <t xml:space="preserve">Weaver settlements around Bhilwara and Gulabpura</t>
  </si>
  <si>
    <t xml:space="preserve">Cotton and blended yardage, now largely absorbed into the district's powerloom and suiting industry. The handloom remnant is thinly recorded.</t>
  </si>
  <si>
    <t xml:space="preserve">RJ047</t>
  </si>
  <si>
    <t xml:space="preserve">Usta Kala — Gold on Camel Hide</t>
  </si>
  <si>
    <t xml:space="preserve">उस्ता कला</t>
  </si>
  <si>
    <t xml:space="preserve">Bikaner</t>
  </si>
  <si>
    <t xml:space="preserve">Usta families of Bikaner</t>
  </si>
  <si>
    <t xml:space="preserve">Camel hide scraped to translucency, stretched over a form, and painted with raised gold ornament — manoti — so the pattern stands off the surface. Arrived with Persian craftsmen under Raja Rai Singh. Down to a handful of practising families.</t>
  </si>
  <si>
    <t xml:space="preserve">RJ048</t>
  </si>
  <si>
    <t xml:space="preserve">Bikaner Kashidakari</t>
  </si>
  <si>
    <t xml:space="preserve">बीकानेरी कशीदाकारी</t>
  </si>
  <si>
    <t xml:space="preserve">Bikaner · Barmer · Jalore</t>
  </si>
  <si>
    <t xml:space="preserve">Meghwal women across the northern and western desert</t>
  </si>
  <si>
    <t xml:space="preserve">Mirror, interlacing and buttonhole stitch worked in dense bands on cholis, torans and bags. Registered in 2023 — one of very few women's household crafts in India to hold a geographical indication in its own name.</t>
  </si>
  <si>
    <t xml:space="preserve">RJ049</t>
  </si>
  <si>
    <t xml:space="preserve">Bikaner Hand-Knotted Carpets</t>
  </si>
  <si>
    <t xml:space="preserve">बीकानेरी कालीन</t>
  </si>
  <si>
    <t xml:space="preserve">Workshop and prison weaving units</t>
  </si>
  <si>
    <t xml:space="preserve">Wool-on-cotton knotted carpets in Persian-derived patterns, built as an export industry in the twentieth century. Bikaner and Jaipur jail durries are a recognised sub-category with their own buyers.</t>
  </si>
  <si>
    <t xml:space="preserve">Export cluster</t>
  </si>
  <si>
    <t xml:space="preserve">RJ050</t>
  </si>
  <si>
    <t xml:space="preserve">Camel Leather Kuppi and Vessels</t>
  </si>
  <si>
    <t xml:space="preserve">ऊँट चमड़ा</t>
  </si>
  <si>
    <t xml:space="preserve">Bikaner · Jaisalmer</t>
  </si>
  <si>
    <t xml:space="preserve">Leatherworking households of the camel belt</t>
  </si>
  <si>
    <t xml:space="preserve">Oil flasks, water vessels and lamp bases moulded from wet camel hide that shrinks hard as it dries, then lacquered and painted. Light, unbreakable, and made from the animal that made desert trade possible.</t>
  </si>
  <si>
    <t xml:space="preserve">Desert craft</t>
  </si>
  <si>
    <t xml:space="preserve">RJ051</t>
  </si>
  <si>
    <t xml:space="preserve">Golden and Ochre Pottery</t>
  </si>
  <si>
    <t xml:space="preserve">बीकानेरी मिट्टी के बर्तन</t>
  </si>
  <si>
    <t xml:space="preserve">Kumhar potters of Bikaner city</t>
  </si>
  <si>
    <t xml:space="preserve">Wheel-thrown ware finished with a gold-toned slip and painted ornament, made for ritual and gift use rather than storage.</t>
  </si>
  <si>
    <t xml:space="preserve">RJ052</t>
  </si>
  <si>
    <t xml:space="preserve">Churu Sandalwood and Wood Carving</t>
  </si>
  <si>
    <t xml:space="preserve">चूरू काष्ठ शिल्प</t>
  </si>
  <si>
    <t xml:space="preserve">Churu</t>
  </si>
  <si>
    <t xml:space="preserve">Carvers of the Churu havelis belt</t>
  </si>
  <si>
    <t xml:space="preserve">Fine figure carving in sandalwood and local timber, historically supported by the same merchant wealth that painted the Shekhawati frescoes.</t>
  </si>
  <si>
    <t xml:space="preserve">RJ053</t>
  </si>
  <si>
    <t xml:space="preserve">Hanumangarh and Ganganagar Durrie</t>
  </si>
  <si>
    <t xml:space="preserve">दरी बुनाई</t>
  </si>
  <si>
    <t xml:space="preserve">Hanumangarh · Sri Ganganagar</t>
  </si>
  <si>
    <t xml:space="preserve">Weaving households in the canal belt</t>
  </si>
  <si>
    <t xml:space="preserve">Cotton flatweave rugs and bedding in the irrigated north, a craft that followed canal settlement rather than preceding it. Very thinly documented.</t>
  </si>
  <si>
    <t xml:space="preserve">RJ054</t>
  </si>
  <si>
    <t xml:space="preserve">Kota Doria</t>
  </si>
  <si>
    <t xml:space="preserve">कोटा डोरिया</t>
  </si>
  <si>
    <t xml:space="preserve">Kota (Kaithun) · Baran · Bundi</t>
  </si>
  <si>
    <t xml:space="preserve">Ansari weaver families of Kaithun</t>
  </si>
  <si>
    <t xml:space="preserve">Cotton and silk alternated in both warp and weft to make the khat — a square check so open the cloth is almost weightless. The yarn is sized with onion juice and rice paste to survive the loom. Rajasthan's first registered craft, in 2005.</t>
  </si>
  <si>
    <t xml:space="preserve">GI 12 · First GI in the state</t>
  </si>
  <si>
    <t xml:space="preserve">12</t>
  </si>
  <si>
    <t xml:space="preserve">RJ055</t>
  </si>
  <si>
    <t xml:space="preserve">Bundi Miniature Painting</t>
  </si>
  <si>
    <t xml:space="preserve">बूंदी चित्रशैली</t>
  </si>
  <si>
    <t xml:space="preserve">Bundi</t>
  </si>
  <si>
    <t xml:space="preserve">A small number of painters in Bundi town</t>
  </si>
  <si>
    <t xml:space="preserve">The Hadoti school: luxuriant vegetation, night skies, elephants and monsoon scenes, with a distinctive treatment of water. The Bundi palace murals are the finest surviving body of Rajput wall painting; the living practice is very small.</t>
  </si>
  <si>
    <t xml:space="preserve">RJ056</t>
  </si>
  <si>
    <t xml:space="preserve">Chambal Black Pottery</t>
  </si>
  <si>
    <t xml:space="preserve">काली मिट्टी के बर्तन</t>
  </si>
  <si>
    <t xml:space="preserve">Kota · Sawai Madhopur</t>
  </si>
  <si>
    <t xml:space="preserve">Kumhar potters of the Chambal and Banas belt</t>
  </si>
  <si>
    <t xml:space="preserve">River clay fired in a reducing smoke-filled kiln, which blackens the body throughout rather than glazing it. Burnished before firing to a low sheen.</t>
  </si>
  <si>
    <t xml:space="preserve">RJ057</t>
  </si>
  <si>
    <t xml:space="preserve">Baran Metal and Bell Casting</t>
  </si>
  <si>
    <t xml:space="preserve">धातु ढलाई</t>
  </si>
  <si>
    <t xml:space="preserve">Baran</t>
  </si>
  <si>
    <t xml:space="preserve">Kasera and Thathera metalworking families</t>
  </si>
  <si>
    <t xml:space="preserve">Cast and beaten brass vessels, lamps and cattle bells serving the agricultural belt and the Sahariya villages of the district.</t>
  </si>
  <si>
    <t xml:space="preserve">RJ058</t>
  </si>
  <si>
    <t xml:space="preserve">Sahariya Forest Craft</t>
  </si>
  <si>
    <t xml:space="preserve">सहरिया वन शिल्प</t>
  </si>
  <si>
    <t xml:space="preserve">Baran (Shahbad · Kishanganj)</t>
  </si>
  <si>
    <t xml:space="preserve">Sahariya community, the only PVTG in Rajasthan</t>
  </si>
  <si>
    <t xml:space="preserve">Baskets, rope, brooms and leaf-plate work from forest material, made for household use and barter. Recorded as skilled and specific, and almost entirely absent from craft marketing channels.</t>
  </si>
  <si>
    <t xml:space="preserve">Particularly vulnerable group</t>
  </si>
  <si>
    <t xml:space="preserve">RJ059</t>
  </si>
  <si>
    <t xml:space="preserve">Jhalawar Stone and Temple Carving</t>
  </si>
  <si>
    <t xml:space="preserve">झालावाड़ शिल्प</t>
  </si>
  <si>
    <t xml:space="preserve">Jhalawar</t>
  </si>
  <si>
    <t xml:space="preserve">Silawat carvers of the Jhalawar temple belt</t>
  </si>
  <si>
    <t xml:space="preserve">Sandstone image and architectural carving sustained by temple restoration around Jhalrapatan and the Chandrabhaga complex.</t>
  </si>
  <si>
    <t xml:space="preserve">RJ060</t>
  </si>
  <si>
    <t xml:space="preserve">Dholpur Red Sandstone Carving</t>
  </si>
  <si>
    <t xml:space="preserve">धौलपुर पत्थर शिल्प</t>
  </si>
  <si>
    <t xml:space="preserve">Dholpur</t>
  </si>
  <si>
    <t xml:space="preserve">Silawat quarry and carving families</t>
  </si>
  <si>
    <t xml:space="preserve">The red sandstone of Agra Fort, Fatehpur Sikri and much of Mughal Delhi came from these quarries. It cuts cleanly along the bed and hardens on exposure, which is why it carries deep carving and fine jaali without crumbling.</t>
  </si>
  <si>
    <t xml:space="preserve">Quarry cluster</t>
  </si>
  <si>
    <t xml:space="preserve">RJ061</t>
  </si>
  <si>
    <t xml:space="preserve">Karauli Sandstone Carving</t>
  </si>
  <si>
    <t xml:space="preserve">करौली पत्थर शिल्प</t>
  </si>
  <si>
    <t xml:space="preserve">Karauli</t>
  </si>
  <si>
    <t xml:space="preserve">Carvers of the Karauli quarry belt</t>
  </si>
  <si>
    <t xml:space="preserve">A deeper red than Dholpur's and still the preferred stone for temple building across north India. Whole workshops now work to restoration and new-temple commissions.</t>
  </si>
  <si>
    <t xml:space="preserve">RJ062</t>
  </si>
  <si>
    <t xml:space="preserve">Bharatpur Lacquer and Wood Toys</t>
  </si>
  <si>
    <t xml:space="preserve">लाख व काष्ठ खिलौने</t>
  </si>
  <si>
    <t xml:space="preserve">Bharatpur · Deeg</t>
  </si>
  <si>
    <t xml:space="preserve">Turner and toy-making households</t>
  </si>
  <si>
    <t xml:space="preserve">Lathe-turned lacquered toys, boxes and ritual objects, sharing a vocabulary with the Braj country across the Uttar Pradesh line.</t>
  </si>
  <si>
    <t xml:space="preserve">RJ063</t>
  </si>
  <si>
    <t xml:space="preserve">Sawai Madhopur Pottery</t>
  </si>
  <si>
    <t xml:space="preserve">सवाई माधोपुर मृत्तिका</t>
  </si>
  <si>
    <t xml:space="preserve">Sawai Madhopur</t>
  </si>
  <si>
    <t xml:space="preserve">Kumhar potters of the Banas belt</t>
  </si>
  <si>
    <t xml:space="preserve">Wheel-thrown storage and ritual ware in Banas river clay, fired in open ground kilns.</t>
  </si>
  <si>
    <t xml:space="preserve">RJ064</t>
  </si>
  <si>
    <t xml:space="preserve">Deeg Stone Inlay and Fountain Work</t>
  </si>
  <si>
    <t xml:space="preserve">डीग पच्चीकारी</t>
  </si>
  <si>
    <t xml:space="preserve">Deeg</t>
  </si>
  <si>
    <t xml:space="preserve">Restoration craftsmen at the Deeg palace complex</t>
  </si>
  <si>
    <t xml:space="preserve">Marble and sandstone inlay and the hydraulics of the Deeg water palace — a craft that now exists almost entirely as conservation work on a single monument.</t>
  </si>
  <si>
    <t xml:space="preserve">Field-check · Conservation only</t>
  </si>
  <si>
    <t xml:space="preserve">ADD NEW ENTRIES BELOW — one craft per row, same format</t>
  </si>
  <si>
    <t xml:space="preserve">RJ065</t>
  </si>
  <si>
    <t xml:space="preserve">Example: Sirohi wood carving</t>
  </si>
  <si>
    <t xml:space="preserve">काष्ठ शिल्प</t>
  </si>
  <si>
    <t xml:space="preserve">Sirohi</t>
  </si>
  <si>
    <t xml:space="preserve">One paragraph: material, technique, use, and what is changing.</t>
  </si>
  <si>
    <t xml:space="preserve">Surveyor name, date, village</t>
  </si>
  <si>
    <t xml:space="preserve">App. no.</t>
  </si>
  <si>
    <t xml:space="preserve">Geographical indication</t>
  </si>
  <si>
    <t xml:space="preserve">Place</t>
  </si>
  <si>
    <t xml:space="preserve">Registered</t>
  </si>
  <si>
    <t xml:space="preserve">Class</t>
  </si>
  <si>
    <t xml:space="preserve">Scope</t>
  </si>
  <si>
    <t xml:space="preserve">Notes</t>
  </si>
  <si>
    <t xml:space="preserve">Kota · Kaithun · Baran</t>
  </si>
  <si>
    <t xml:space="preserve">01.07.2005</t>
  </si>
  <si>
    <t xml:space="preserve">Handicraft</t>
  </si>
  <si>
    <t xml:space="preserve">Rajasthan</t>
  </si>
  <si>
    <t xml:space="preserve">27</t>
  </si>
  <si>
    <t xml:space="preserve">Phulkari</t>
  </si>
  <si>
    <t xml:space="preserve">Shared — Punjab, Haryana, Rajasthan</t>
  </si>
  <si>
    <t xml:space="preserve">01.04.2010</t>
  </si>
  <si>
    <t xml:space="preserve">Shared with other states</t>
  </si>
  <si>
    <t xml:space="preserve">01.10.2008</t>
  </si>
  <si>
    <t xml:space="preserve">Molela Clay Work</t>
  </si>
  <si>
    <t xml:space="preserve">Kathputlis of Rajasthan</t>
  </si>
  <si>
    <t xml:space="preserve">Udaipur · Chittorgarh · Jaipur</t>
  </si>
  <si>
    <t xml:space="preserve">01.07.2011</t>
  </si>
  <si>
    <t xml:space="preserve">Thewa Art Work</t>
  </si>
  <si>
    <t xml:space="preserve">01.04.2014</t>
  </si>
  <si>
    <t xml:space="preserve">19.01.2015</t>
  </si>
  <si>
    <t xml:space="preserve">—</t>
  </si>
  <si>
    <t xml:space="preserve">Jodhpur Bandhej</t>
  </si>
  <si>
    <t xml:space="preserve">09.08.2023</t>
  </si>
  <si>
    <t xml:space="preserve">Udaipur Koftgari Metal Craft</t>
  </si>
  <si>
    <t xml:space="preserve">Bikaner Usta Kala</t>
  </si>
  <si>
    <t xml:space="preserve">Registered in other classes</t>
  </si>
  <si>
    <t xml:space="preserve">405</t>
  </si>
  <si>
    <t xml:space="preserve">Makrana Marble</t>
  </si>
  <si>
    <t xml:space="preserve">Natural goods</t>
  </si>
  <si>
    <t xml:space="preserve">142</t>
  </si>
  <si>
    <t xml:space="preserve">Bikaneri Bhujia</t>
  </si>
  <si>
    <t xml:space="preserve">Foodstuff</t>
  </si>
  <si>
    <t xml:space="preserve">Sojat Mehendi</t>
  </si>
  <si>
    <t xml:space="preserve">Pali (Sojat)</t>
  </si>
  <si>
    <t xml:space="preserve">Agricultural</t>
  </si>
  <si>
    <t xml:space="preserve">Significant crafts with no protection</t>
  </si>
  <si>
    <t xml:space="preserve">Jaipur · Jodhpur · Pali — no registration of its own</t>
  </si>
  <si>
    <t xml:space="preserve">None</t>
  </si>
  <si>
    <t xml:space="preserve">Jaipur Meenakari and Kundan</t>
  </si>
  <si>
    <t xml:space="preserve">Jaipur — the state's highest-value craft, unprotected</t>
  </si>
  <si>
    <t xml:space="preserve">Salawas Durrie</t>
  </si>
  <si>
    <t xml:space="preserve">Kavad of Bassi</t>
  </si>
  <si>
    <t xml:space="preserve">Chittorgarh</t>
  </si>
  <si>
    <t xml:space="preserve">Namda felt of Tonk</t>
  </si>
  <si>
    <t xml:space="preserve">Source: Geographical Indications Registry, Chennai, and published state registration lists. A dash means no application number is published for that entry.</t>
  </si>
  <si>
    <t xml:space="preserve">District</t>
  </si>
  <si>
    <t xml:space="preserve">Entries in this edition</t>
  </si>
  <si>
    <t xml:space="preserve">Field-check entries</t>
  </si>
  <si>
    <t xml:space="preserve">Survey priority</t>
  </si>
  <si>
    <t xml:space="preserve">Assigned to</t>
  </si>
  <si>
    <t xml:space="preserve">Survey status</t>
  </si>
  <si>
    <t xml:space="preserve">Ajmer</t>
  </si>
  <si>
    <t xml:space="preserve">अजमेर</t>
  </si>
  <si>
    <t xml:space="preserve">Medium</t>
  </si>
  <si>
    <t xml:space="preserve">Not started</t>
  </si>
  <si>
    <t xml:space="preserve">Beawar</t>
  </si>
  <si>
    <t xml:space="preserve">ब्यावर</t>
  </si>
  <si>
    <t xml:space="preserve">High</t>
  </si>
  <si>
    <t xml:space="preserve">भीलवाड़ा</t>
  </si>
  <si>
    <t xml:space="preserve">डीडवाना-कुचामन</t>
  </si>
  <si>
    <t xml:space="preserve">नागौर</t>
  </si>
  <si>
    <t xml:space="preserve">टोंक</t>
  </si>
  <si>
    <t xml:space="preserve">Bharatpur</t>
  </si>
  <si>
    <t xml:space="preserve">भरतपुर</t>
  </si>
  <si>
    <t xml:space="preserve">डीग</t>
  </si>
  <si>
    <t xml:space="preserve">धौलपुर</t>
  </si>
  <si>
    <t xml:space="preserve">करौली</t>
  </si>
  <si>
    <t xml:space="preserve">सवाई माधोपुर</t>
  </si>
  <si>
    <t xml:space="preserve">बीकानेर</t>
  </si>
  <si>
    <t xml:space="preserve">Low</t>
  </si>
  <si>
    <t xml:space="preserve">चूरू</t>
  </si>
  <si>
    <t xml:space="preserve">Hanumangarh</t>
  </si>
  <si>
    <t xml:space="preserve">हनुमानगढ़</t>
  </si>
  <si>
    <t xml:space="preserve">Sri Ganganagar</t>
  </si>
  <si>
    <t xml:space="preserve">श्रीगंगानगर</t>
  </si>
  <si>
    <t xml:space="preserve">अलवर</t>
  </si>
  <si>
    <t xml:space="preserve">Dausa</t>
  </si>
  <si>
    <t xml:space="preserve">दौसा</t>
  </si>
  <si>
    <t xml:space="preserve">जयपुर</t>
  </si>
  <si>
    <t xml:space="preserve">Jhunjhunu</t>
  </si>
  <si>
    <t xml:space="preserve">झुंझुनूं</t>
  </si>
  <si>
    <t xml:space="preserve">Khairthal-Tijara</t>
  </si>
  <si>
    <t xml:space="preserve">खैरथल-तिजारा</t>
  </si>
  <si>
    <t xml:space="preserve">Kotputli-Behror</t>
  </si>
  <si>
    <t xml:space="preserve">कोटपूतली-बहरोड़</t>
  </si>
  <si>
    <t xml:space="preserve">Sikar</t>
  </si>
  <si>
    <t xml:space="preserve">सीकर</t>
  </si>
  <si>
    <t xml:space="preserve">Balotra</t>
  </si>
  <si>
    <t xml:space="preserve">बालोतरा</t>
  </si>
  <si>
    <t xml:space="preserve">बाड़मेर</t>
  </si>
  <si>
    <t xml:space="preserve">जैसलमेर</t>
  </si>
  <si>
    <t xml:space="preserve">Jalore</t>
  </si>
  <si>
    <t xml:space="preserve">जालोर</t>
  </si>
  <si>
    <t xml:space="preserve">जोधपुर</t>
  </si>
  <si>
    <t xml:space="preserve">Pali</t>
  </si>
  <si>
    <t xml:space="preserve">पाली</t>
  </si>
  <si>
    <t xml:space="preserve">Phalodi</t>
  </si>
  <si>
    <t xml:space="preserve">फलौदी</t>
  </si>
  <si>
    <t xml:space="preserve">सिरोही</t>
  </si>
  <si>
    <t xml:space="preserve">बारां</t>
  </si>
  <si>
    <t xml:space="preserve">बूंदी</t>
  </si>
  <si>
    <t xml:space="preserve">झालावाड़</t>
  </si>
  <si>
    <t xml:space="preserve">Kota</t>
  </si>
  <si>
    <t xml:space="preserve">कोटा</t>
  </si>
  <si>
    <t xml:space="preserve">Banswara</t>
  </si>
  <si>
    <t xml:space="preserve">बांसवाड़ा</t>
  </si>
  <si>
    <t xml:space="preserve">चित्तौड़गढ़</t>
  </si>
  <si>
    <t xml:space="preserve">Dungarpur</t>
  </si>
  <si>
    <t xml:space="preserve">डूंगरपुर</t>
  </si>
  <si>
    <t xml:space="preserve">प्रतापगढ़</t>
  </si>
  <si>
    <t xml:space="preserve">Rajsamand</t>
  </si>
  <si>
    <t xml:space="preserve">राजसमंद</t>
  </si>
  <si>
    <t xml:space="preserve">Salumbar</t>
  </si>
  <si>
    <t xml:space="preserve">सलूंबर</t>
  </si>
  <si>
    <t xml:space="preserve">उदयपुर</t>
  </si>
  <si>
    <t xml:space="preserve">TOTAL</t>
  </si>
  <si>
    <t xml:space="preserve">Survey priority is set from entry count alone: High = 1 or fewer entries recorded. A low count usually means thin documentation, not thin craft.</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</si>
</sst>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0"/>
      <color rgb="FF606060"/>
      <name val="Arial"/>
      <family val="0"/>
      <charset val="1"/>
    </font>
    <font>
      <b val="true"/>
      <sz val="11"/>
      <name val="Arial"/>
      <family val="0"/>
      <charset val="1"/>
    </font>
    <font>
      <b val="true"/>
      <sz val="10"/>
      <name val="Arial"/>
      <family val="0"/>
      <charset val="1"/>
    </font>
    <font>
      <sz val="10"/>
      <name val="Arial"/>
      <family val="0"/>
      <charset val="1"/>
    </font>
    <font>
      <i val="true"/>
      <sz val="9"/>
      <color rgb="FF606060"/>
      <name val="Arial"/>
      <family val="0"/>
      <charset val="1"/>
    </font>
    <font>
      <b val="true"/>
      <sz val="10"/>
      <color rgb="FFFFFFFF"/>
      <name val="Arial"/>
      <family val="0"/>
      <charset val="1"/>
    </font>
    <font>
      <b val="true"/>
      <sz val="10"/>
      <color rgb="FF8A6A1F"/>
      <name val="Arial"/>
      <family val="0"/>
      <charset val="1"/>
    </font>
    <font>
      <b val="true"/>
      <sz val="10"/>
      <color rgb="FF8B3534"/>
      <name val="Arial"/>
      <family val="0"/>
      <charset val="1"/>
    </font>
    <font>
      <i val="true"/>
      <sz val="10"/>
      <color rgb="FF808080"/>
      <name val="Arial"/>
      <family val="0"/>
      <charset val="1"/>
    </font>
  </fonts>
  <fills count="4">
    <fill>
      <patternFill patternType="none"/>
    </fill>
    <fill>
      <patternFill patternType="gray125"/>
    </fill>
    <fill>
      <patternFill patternType="solid">
        <fgColor rgb="FF14130F"/>
        <bgColor rgb="FF000000"/>
      </patternFill>
    </fill>
    <fill>
      <patternFill patternType="solid">
        <fgColor rgb="FFFFF3CD"/>
        <bgColor rgb="FFFFFFFF"/>
      </patternFill>
    </fill>
  </fills>
  <borders count="2">
    <border diagonalUp="false" diagonalDown="false">
      <left/>
      <right/>
      <top/>
      <bottom/>
      <diagonal/>
    </border>
    <border diagonalUp="false" diagonalDown="false">
      <left style="thin">
        <color rgb="FFBFB9A8"/>
      </left>
      <right style="thin">
        <color rgb="FFBFB9A8"/>
      </right>
      <top style="thin">
        <color rgb="FFBFB9A8"/>
      </top>
      <bottom style="thin">
        <color rgb="FFBFB9A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4130F"/>
          <bgColor rgb="FF000000"/>
        </patternFill>
      </fill>
    </dxf>
    <dxf>
      <fill>
        <patternFill patternType="solid">
          <bgColor rgb="FF000000"/>
        </patternFill>
      </fill>
    </dxf>
    <dxf>
      <fill>
        <patternFill patternType="solid">
          <fgColor rgb="FFFFFFFF"/>
          <bgColor rgb="FF000000"/>
        </patternFill>
      </fill>
    </dxf>
    <dxf>
      <fill>
        <patternFill patternType="solid">
          <fgColor rgb="FFFFF3CD"/>
          <bgColor rgb="FF000000"/>
        </patternFill>
      </fill>
    </dxf>
    <dxf>
      <fill>
        <patternFill patternType="solid">
          <fgColor rgb="FF8A6A1F"/>
          <bgColor rgb="FF000000"/>
        </patternFill>
      </fill>
    </dxf>
    <dxf>
      <fill>
        <patternFill patternType="solid">
          <fgColor rgb="FF8B3534"/>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A1F"/>
      <rgbColor rgb="FF800080"/>
      <rgbColor rgb="FF008080"/>
      <rgbColor rgb="FFBFB9A8"/>
      <rgbColor rgb="FF808080"/>
      <rgbColor rgb="FF9999FF"/>
      <rgbColor rgb="FF8B3534"/>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14130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7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C5" s="5" t="s">
        <v>4</v>
      </c>
    </row>
    <row r="6" customFormat="false" ht="30" hidden="false" customHeight="true" outlineLevel="0" collapsed="false">
      <c r="A6" s="4" t="s">
        <v>5</v>
      </c>
      <c r="C6" s="5" t="s">
        <v>6</v>
      </c>
    </row>
    <row r="7" customFormat="false" ht="30" hidden="false" customHeight="true" outlineLevel="0" collapsed="false">
      <c r="A7" s="4" t="s">
        <v>7</v>
      </c>
      <c r="C7" s="5" t="s">
        <v>8</v>
      </c>
    </row>
    <row r="8" customFormat="false" ht="30" hidden="false" customHeight="true" outlineLevel="0" collapsed="false">
      <c r="A8" s="4" t="s">
        <v>9</v>
      </c>
      <c r="C8" s="5" t="s">
        <v>10</v>
      </c>
    </row>
    <row r="10" customFormat="false" ht="15" hidden="false" customHeight="false" outlineLevel="0" collapsed="false">
      <c r="A10" s="3" t="s">
        <v>9</v>
      </c>
    </row>
    <row r="11" customFormat="false" ht="15" hidden="false" customHeight="false" outlineLevel="0" collapsed="false">
      <c r="A11" s="6" t="s">
        <v>11</v>
      </c>
      <c r="B11" s="4" t="n">
        <f aca="false">COUNTA('Craft register'!B2:B65)</f>
        <v>64</v>
      </c>
    </row>
    <row r="12" customFormat="false" ht="15" hidden="false" customHeight="false" outlineLevel="0" collapsed="false">
      <c r="A12" s="6" t="s">
        <v>12</v>
      </c>
      <c r="B12" s="4" t="n">
        <f aca="false">COUNTIF('Craft register'!L2:L65,"Yes")</f>
        <v>17</v>
      </c>
    </row>
    <row r="13" customFormat="false" ht="15" hidden="false" customHeight="false" outlineLevel="0" collapsed="false">
      <c r="A13" s="6" t="s">
        <v>13</v>
      </c>
      <c r="B13" s="4" t="n">
        <f aca="false">COUNTIF('Craft register'!J2:J65,"&lt;&gt;")</f>
        <v>16</v>
      </c>
    </row>
    <row r="15" customFormat="false" ht="15" hidden="false" customHeight="false" outlineLevel="0" collapsed="false">
      <c r="A15" s="4" t="s">
        <v>14</v>
      </c>
    </row>
    <row r="16" customFormat="false" ht="15" hidden="false" customHeight="false" outlineLevel="0" collapsed="false">
      <c r="A16" s="6" t="s">
        <v>15</v>
      </c>
      <c r="B16" s="6" t="n">
        <f aca="false">COUNTIF('Craft register'!D2:D65,"Jaipur Division")</f>
        <v>14</v>
      </c>
    </row>
    <row r="17" customFormat="false" ht="15" hidden="false" customHeight="false" outlineLevel="0" collapsed="false">
      <c r="A17" s="6" t="s">
        <v>16</v>
      </c>
      <c r="B17" s="6" t="n">
        <f aca="false">COUNTIF('Craft register'!D2:D65,"Jodhpur Division")</f>
        <v>12</v>
      </c>
    </row>
    <row r="18" customFormat="false" ht="15" hidden="false" customHeight="false" outlineLevel="0" collapsed="false">
      <c r="A18" s="6" t="s">
        <v>17</v>
      </c>
      <c r="B18" s="6" t="n">
        <f aca="false">COUNTIF('Craft register'!D2:D65,"Udaipur Division")</f>
        <v>12</v>
      </c>
    </row>
    <row r="19" customFormat="false" ht="15" hidden="false" customHeight="false" outlineLevel="0" collapsed="false">
      <c r="A19" s="6" t="s">
        <v>18</v>
      </c>
      <c r="B19" s="6" t="n">
        <f aca="false">COUNTIF('Craft register'!D2:D65,"Ajmer Division")</f>
        <v>8</v>
      </c>
    </row>
    <row r="20" customFormat="false" ht="15" hidden="false" customHeight="false" outlineLevel="0" collapsed="false">
      <c r="A20" s="6" t="s">
        <v>19</v>
      </c>
      <c r="B20" s="6" t="n">
        <f aca="false">COUNTIF('Craft register'!D2:D65,"Bikaner Division")</f>
        <v>7</v>
      </c>
    </row>
    <row r="21" customFormat="false" ht="15" hidden="false" customHeight="false" outlineLevel="0" collapsed="false">
      <c r="A21" s="6" t="s">
        <v>20</v>
      </c>
      <c r="B21" s="6" t="n">
        <f aca="false">COUNTIF('Craft register'!D2:D65,"Kota Division")</f>
        <v>6</v>
      </c>
    </row>
    <row r="22" customFormat="false" ht="15" hidden="false" customHeight="false" outlineLevel="0" collapsed="false">
      <c r="A22" s="6" t="s">
        <v>21</v>
      </c>
      <c r="B22" s="6" t="n">
        <f aca="false">COUNTIF('Craft register'!D2:D65,"Bharatpur Division")</f>
        <v>5</v>
      </c>
    </row>
    <row r="24" customFormat="false" ht="15" hidden="false" customHeight="false" outlineLevel="0" collapsed="false">
      <c r="A24" s="4" t="s">
        <v>22</v>
      </c>
    </row>
    <row r="25" customFormat="false" ht="15" hidden="false" customHeight="false" outlineLevel="0" collapsed="false">
      <c r="A25" s="6" t="s">
        <v>23</v>
      </c>
      <c r="B25" s="6" t="n">
        <f aca="false">COUNTIF('Craft register'!K2:K65,"Thriving")</f>
        <v>6</v>
      </c>
    </row>
    <row r="26" customFormat="false" ht="15" hidden="false" customHeight="false" outlineLevel="0" collapsed="false">
      <c r="A26" s="6" t="s">
        <v>24</v>
      </c>
      <c r="B26" s="6" t="n">
        <f aca="false">COUNTIF('Craft register'!K2:K65,"Holding")</f>
        <v>17</v>
      </c>
    </row>
    <row r="27" customFormat="false" ht="15" hidden="false" customHeight="false" outlineLevel="0" collapsed="false">
      <c r="A27" s="6" t="s">
        <v>25</v>
      </c>
      <c r="B27" s="6" t="n">
        <f aca="false">COUNTIF('Craft register'!K2:K65,"At risk")</f>
        <v>28</v>
      </c>
    </row>
    <row r="28" customFormat="false" ht="15" hidden="false" customHeight="false" outlineLevel="0" collapsed="false">
      <c r="A28" s="6" t="s">
        <v>26</v>
      </c>
      <c r="B28" s="6" t="n">
        <f aca="false">COUNTIF('Craft register'!K2:K65,"Critical")</f>
        <v>13</v>
      </c>
    </row>
    <row r="30" customFormat="false" ht="15" hidden="false" customHeight="false" outlineLevel="0" collapsed="false">
      <c r="A30" s="4" t="s">
        <v>27</v>
      </c>
    </row>
    <row r="31" customFormat="false" ht="15" hidden="false" customHeight="false" outlineLevel="0" collapsed="false">
      <c r="A31" s="6" t="s">
        <v>28</v>
      </c>
      <c r="B31" s="6" t="n">
        <f aca="false">COUNTIF('Craft register'!F2:F65,"On the loom")</f>
        <v>7</v>
      </c>
    </row>
    <row r="32" customFormat="false" ht="15" hidden="false" customHeight="false" outlineLevel="0" collapsed="false">
      <c r="A32" s="6" t="s">
        <v>29</v>
      </c>
      <c r="B32" s="6" t="n">
        <f aca="false">COUNTIF('Craft register'!F2:F65,"With the needle")</f>
        <v>4</v>
      </c>
    </row>
    <row r="33" customFormat="false" ht="15" hidden="false" customHeight="false" outlineLevel="0" collapsed="false">
      <c r="A33" s="6" t="s">
        <v>30</v>
      </c>
      <c r="B33" s="6" t="n">
        <f aca="false">COUNTIF('Craft register'!F2:F65,"In metal")</f>
        <v>8</v>
      </c>
    </row>
    <row r="34" customFormat="false" ht="15" hidden="false" customHeight="false" outlineLevel="0" collapsed="false">
      <c r="A34" s="6" t="s">
        <v>31</v>
      </c>
      <c r="B34" s="6" t="n">
        <f aca="false">COUNTIF('Craft register'!F2:F65,"In wood")</f>
        <v>8</v>
      </c>
    </row>
    <row r="35" customFormat="false" ht="15" hidden="false" customHeight="false" outlineLevel="0" collapsed="false">
      <c r="A35" s="6" t="s">
        <v>32</v>
      </c>
      <c r="B35" s="6" t="n">
        <f aca="false">COUNTIF('Craft register'!F2:F65,"In clay")</f>
        <v>7</v>
      </c>
    </row>
    <row r="36" customFormat="false" ht="15" hidden="false" customHeight="false" outlineLevel="0" collapsed="false">
      <c r="A36" s="6" t="s">
        <v>33</v>
      </c>
      <c r="B36" s="6" t="n">
        <f aca="false">COUNTIF('Craft register'!F2:F65,"In fibre")</f>
        <v>2</v>
      </c>
    </row>
    <row r="37" customFormat="false" ht="15" hidden="false" customHeight="false" outlineLevel="0" collapsed="false">
      <c r="A37" s="6" t="s">
        <v>34</v>
      </c>
      <c r="B37" s="6" t="n">
        <f aca="false">COUNTIF('Craft register'!F2:F65,"In print")</f>
        <v>6</v>
      </c>
    </row>
    <row r="38" customFormat="false" ht="15" hidden="false" customHeight="false" outlineLevel="0" collapsed="false">
      <c r="A38" s="6" t="s">
        <v>35</v>
      </c>
      <c r="B38" s="6" t="n">
        <f aca="false">COUNTIF('Craft register'!F2:F65,"In pigment")</f>
        <v>6</v>
      </c>
    </row>
    <row r="39" customFormat="false" ht="15" hidden="false" customHeight="false" outlineLevel="0" collapsed="false">
      <c r="A39" s="6" t="s">
        <v>36</v>
      </c>
      <c r="B39" s="6" t="n">
        <f aca="false">COUNTIF('Craft register'!F2:F65,"In leather")</f>
        <v>5</v>
      </c>
    </row>
    <row r="40" customFormat="false" ht="15" hidden="false" customHeight="false" outlineLevel="0" collapsed="false">
      <c r="A40" s="6" t="s">
        <v>37</v>
      </c>
      <c r="B40" s="6" t="n">
        <f aca="false">COUNTIF('Craft register'!F2:F65,"In paper")</f>
        <v>3</v>
      </c>
    </row>
    <row r="41" customFormat="false" ht="15" hidden="false" customHeight="false" outlineLevel="0" collapsed="false">
      <c r="A41" s="6" t="s">
        <v>38</v>
      </c>
      <c r="B41" s="6" t="n">
        <f aca="false">COUNTIF('Craft register'!F2:F65,"In sound")</f>
        <v>0</v>
      </c>
    </row>
    <row r="42" customFormat="false" ht="15" hidden="false" customHeight="false" outlineLevel="0" collapsed="false">
      <c r="A42" s="6" t="s">
        <v>39</v>
      </c>
      <c r="B42" s="6" t="n">
        <f aca="false">COUNTIF('Craft register'!F2:F65,"In stone")</f>
        <v>7</v>
      </c>
    </row>
    <row r="43" customFormat="false" ht="15" hidden="false" customHeight="false" outlineLevel="0" collapsed="false">
      <c r="A43" s="6" t="s">
        <v>40</v>
      </c>
      <c r="B43" s="6" t="n">
        <f aca="false">COUNTIF('Craft register'!F2:F65,"In glass")</f>
        <v>1</v>
      </c>
    </row>
    <row r="45" customFormat="false" ht="15" hidden="false" customHeight="false" outlineLevel="0" collapsed="false">
      <c r="A45" s="7" t="s">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5" min="5" style="0" width="30"/>
    <col collapsed="false" customWidth="true" hidden="false" outlineLevel="0" max="6" min="6" style="0" width="16"/>
    <col collapsed="false" customWidth="true" hidden="false" outlineLevel="0" max="7" min="7" style="0" width="34"/>
    <col collapsed="false" customWidth="true" hidden="false" outlineLevel="0" max="8" min="8" style="0" width="76"/>
    <col collapsed="false" customWidth="true" hidden="false" outlineLevel="0" max="9" min="9" style="0" width="22"/>
    <col collapsed="false" customWidth="true" hidden="false" outlineLevel="0" max="10" min="10" style="0" width="14"/>
    <col collapsed="false" customWidth="true" hidden="false" outlineLevel="0" max="11" min="11" style="0" width="12"/>
    <col collapsed="false" customWidth="true" hidden="false" outlineLevel="0" max="12" min="12" style="0" width="15"/>
    <col collapsed="false" customWidth="true" hidden="false" outlineLevel="0" max="13" min="13" style="0" width="26"/>
  </cols>
  <sheetData>
    <row r="1" customFormat="false" ht="30" hidden="false" customHeight="true" outlineLevel="0" collapsed="false">
      <c r="A1" s="8" t="s">
        <v>42</v>
      </c>
      <c r="B1" s="8" t="s">
        <v>43</v>
      </c>
      <c r="C1" s="8" t="s">
        <v>44</v>
      </c>
      <c r="D1" s="8" t="s">
        <v>45</v>
      </c>
      <c r="E1" s="8" t="s">
        <v>46</v>
      </c>
      <c r="F1" s="8" t="s">
        <v>47</v>
      </c>
      <c r="G1" s="8" t="s">
        <v>48</v>
      </c>
      <c r="H1" s="8" t="s">
        <v>49</v>
      </c>
      <c r="I1" s="8" t="s">
        <v>50</v>
      </c>
      <c r="J1" s="8" t="s">
        <v>51</v>
      </c>
      <c r="K1" s="8" t="s">
        <v>52</v>
      </c>
      <c r="L1" s="8" t="s">
        <v>53</v>
      </c>
      <c r="M1" s="8" t="s">
        <v>54</v>
      </c>
    </row>
    <row r="2" customFormat="false" ht="57.75" hidden="false" customHeight="true" outlineLevel="0" collapsed="false">
      <c r="A2" s="9" t="s">
        <v>55</v>
      </c>
      <c r="B2" s="9" t="s">
        <v>56</v>
      </c>
      <c r="C2" s="9" t="s">
        <v>57</v>
      </c>
      <c r="D2" s="9" t="s">
        <v>15</v>
      </c>
      <c r="E2" s="9" t="s">
        <v>58</v>
      </c>
      <c r="F2" s="9" t="s">
        <v>32</v>
      </c>
      <c r="G2" s="10" t="s">
        <v>59</v>
      </c>
      <c r="H2" s="10" t="s">
        <v>60</v>
      </c>
      <c r="I2" s="10" t="s">
        <v>61</v>
      </c>
      <c r="J2" s="9" t="s">
        <v>62</v>
      </c>
      <c r="K2" s="9" t="s">
        <v>23</v>
      </c>
      <c r="L2" s="9" t="s">
        <v>63</v>
      </c>
      <c r="M2" s="9" t="s">
        <v>64</v>
      </c>
    </row>
    <row r="3" customFormat="false" ht="57.75" hidden="false" customHeight="true" outlineLevel="0" collapsed="false">
      <c r="A3" s="9" t="s">
        <v>65</v>
      </c>
      <c r="B3" s="9" t="s">
        <v>66</v>
      </c>
      <c r="C3" s="9" t="s">
        <v>67</v>
      </c>
      <c r="D3" s="9" t="s">
        <v>15</v>
      </c>
      <c r="E3" s="9" t="s">
        <v>68</v>
      </c>
      <c r="F3" s="9" t="s">
        <v>34</v>
      </c>
      <c r="G3" s="10" t="s">
        <v>69</v>
      </c>
      <c r="H3" s="10" t="s">
        <v>70</v>
      </c>
      <c r="I3" s="10" t="s">
        <v>71</v>
      </c>
      <c r="J3" s="9" t="s">
        <v>72</v>
      </c>
      <c r="K3" s="9" t="s">
        <v>23</v>
      </c>
      <c r="L3" s="9" t="s">
        <v>63</v>
      </c>
      <c r="M3" s="9" t="s">
        <v>64</v>
      </c>
    </row>
    <row r="4" customFormat="false" ht="57.75" hidden="false" customHeight="true" outlineLevel="0" collapsed="false">
      <c r="A4" s="9" t="s">
        <v>73</v>
      </c>
      <c r="B4" s="9" t="s">
        <v>74</v>
      </c>
      <c r="C4" s="9" t="s">
        <v>75</v>
      </c>
      <c r="D4" s="9" t="s">
        <v>15</v>
      </c>
      <c r="E4" s="9" t="s">
        <v>76</v>
      </c>
      <c r="F4" s="9" t="s">
        <v>34</v>
      </c>
      <c r="G4" s="10" t="s">
        <v>77</v>
      </c>
      <c r="H4" s="10" t="s">
        <v>78</v>
      </c>
      <c r="I4" s="10" t="s">
        <v>79</v>
      </c>
      <c r="J4" s="9" t="s">
        <v>80</v>
      </c>
      <c r="K4" s="9" t="s">
        <v>23</v>
      </c>
      <c r="L4" s="9" t="s">
        <v>63</v>
      </c>
      <c r="M4" s="9" t="s">
        <v>64</v>
      </c>
    </row>
    <row r="5" customFormat="false" ht="57.75" hidden="false" customHeight="true" outlineLevel="0" collapsed="false">
      <c r="A5" s="9" t="s">
        <v>81</v>
      </c>
      <c r="B5" s="9" t="s">
        <v>82</v>
      </c>
      <c r="C5" s="9" t="s">
        <v>83</v>
      </c>
      <c r="D5" s="9" t="s">
        <v>15</v>
      </c>
      <c r="E5" s="9" t="s">
        <v>58</v>
      </c>
      <c r="F5" s="9" t="s">
        <v>30</v>
      </c>
      <c r="G5" s="10" t="s">
        <v>84</v>
      </c>
      <c r="H5" s="10" t="s">
        <v>85</v>
      </c>
      <c r="I5" s="10" t="s">
        <v>86</v>
      </c>
      <c r="J5" s="9"/>
      <c r="K5" s="9" t="s">
        <v>24</v>
      </c>
      <c r="L5" s="9" t="s">
        <v>63</v>
      </c>
      <c r="M5" s="9" t="s">
        <v>64</v>
      </c>
    </row>
    <row r="6" customFormat="false" ht="57.75" hidden="false" customHeight="true" outlineLevel="0" collapsed="false">
      <c r="A6" s="9" t="s">
        <v>87</v>
      </c>
      <c r="B6" s="9" t="s">
        <v>88</v>
      </c>
      <c r="C6" s="9" t="s">
        <v>89</v>
      </c>
      <c r="D6" s="9" t="s">
        <v>15</v>
      </c>
      <c r="E6" s="9" t="s">
        <v>58</v>
      </c>
      <c r="F6" s="9" t="s">
        <v>30</v>
      </c>
      <c r="G6" s="10" t="s">
        <v>90</v>
      </c>
      <c r="H6" s="10" t="s">
        <v>91</v>
      </c>
      <c r="I6" s="10" t="s">
        <v>92</v>
      </c>
      <c r="J6" s="9"/>
      <c r="K6" s="9" t="s">
        <v>23</v>
      </c>
      <c r="L6" s="9" t="s">
        <v>63</v>
      </c>
      <c r="M6" s="9" t="s">
        <v>64</v>
      </c>
    </row>
    <row r="7" customFormat="false" ht="57.75" hidden="false" customHeight="true" outlineLevel="0" collapsed="false">
      <c r="A7" s="9" t="s">
        <v>93</v>
      </c>
      <c r="B7" s="9" t="s">
        <v>94</v>
      </c>
      <c r="C7" s="9" t="s">
        <v>95</v>
      </c>
      <c r="D7" s="9" t="s">
        <v>15</v>
      </c>
      <c r="E7" s="9" t="s">
        <v>58</v>
      </c>
      <c r="F7" s="9" t="s">
        <v>31</v>
      </c>
      <c r="G7" s="10" t="s">
        <v>96</v>
      </c>
      <c r="H7" s="10" t="s">
        <v>97</v>
      </c>
      <c r="I7" s="10" t="s">
        <v>98</v>
      </c>
      <c r="J7" s="9"/>
      <c r="K7" s="9" t="s">
        <v>24</v>
      </c>
      <c r="L7" s="9" t="s">
        <v>63</v>
      </c>
      <c r="M7" s="9" t="s">
        <v>64</v>
      </c>
    </row>
    <row r="8" customFormat="false" ht="57.75" hidden="false" customHeight="true" outlineLevel="0" collapsed="false">
      <c r="A8" s="9" t="s">
        <v>99</v>
      </c>
      <c r="B8" s="9" t="s">
        <v>100</v>
      </c>
      <c r="C8" s="9" t="s">
        <v>101</v>
      </c>
      <c r="D8" s="9" t="s">
        <v>15</v>
      </c>
      <c r="E8" s="9" t="s">
        <v>102</v>
      </c>
      <c r="F8" s="9" t="s">
        <v>29</v>
      </c>
      <c r="G8" s="10" t="s">
        <v>103</v>
      </c>
      <c r="H8" s="10" t="s">
        <v>104</v>
      </c>
      <c r="I8" s="10" t="s">
        <v>105</v>
      </c>
      <c r="J8" s="9"/>
      <c r="K8" s="9" t="s">
        <v>24</v>
      </c>
      <c r="L8" s="9" t="s">
        <v>63</v>
      </c>
      <c r="M8" s="9" t="s">
        <v>64</v>
      </c>
    </row>
    <row r="9" customFormat="false" ht="57.75" hidden="false" customHeight="true" outlineLevel="0" collapsed="false">
      <c r="A9" s="9" t="s">
        <v>106</v>
      </c>
      <c r="B9" s="9" t="s">
        <v>107</v>
      </c>
      <c r="C9" s="9" t="s">
        <v>108</v>
      </c>
      <c r="D9" s="9" t="s">
        <v>15</v>
      </c>
      <c r="E9" s="9" t="s">
        <v>109</v>
      </c>
      <c r="F9" s="9" t="s">
        <v>35</v>
      </c>
      <c r="G9" s="10" t="s">
        <v>110</v>
      </c>
      <c r="H9" s="10" t="s">
        <v>111</v>
      </c>
      <c r="I9" s="10" t="s">
        <v>112</v>
      </c>
      <c r="J9" s="9"/>
      <c r="K9" s="9" t="s">
        <v>26</v>
      </c>
      <c r="L9" s="9" t="s">
        <v>63</v>
      </c>
      <c r="M9" s="9" t="s">
        <v>64</v>
      </c>
    </row>
    <row r="10" customFormat="false" ht="57.75" hidden="false" customHeight="true" outlineLevel="0" collapsed="false">
      <c r="A10" s="9" t="s">
        <v>113</v>
      </c>
      <c r="B10" s="9" t="s">
        <v>114</v>
      </c>
      <c r="C10" s="9" t="s">
        <v>115</v>
      </c>
      <c r="D10" s="9" t="s">
        <v>15</v>
      </c>
      <c r="E10" s="9" t="s">
        <v>116</v>
      </c>
      <c r="F10" s="9" t="s">
        <v>31</v>
      </c>
      <c r="G10" s="10" t="s">
        <v>117</v>
      </c>
      <c r="H10" s="10" t="s">
        <v>118</v>
      </c>
      <c r="I10" s="10" t="s">
        <v>119</v>
      </c>
      <c r="J10" s="9" t="s">
        <v>120</v>
      </c>
      <c r="K10" s="9" t="s">
        <v>25</v>
      </c>
      <c r="L10" s="9" t="s">
        <v>63</v>
      </c>
      <c r="M10" s="9" t="s">
        <v>64</v>
      </c>
    </row>
    <row r="11" customFormat="false" ht="57.75" hidden="false" customHeight="true" outlineLevel="0" collapsed="false">
      <c r="A11" s="9" t="s">
        <v>121</v>
      </c>
      <c r="B11" s="9" t="s">
        <v>122</v>
      </c>
      <c r="C11" s="9" t="s">
        <v>123</v>
      </c>
      <c r="D11" s="9" t="s">
        <v>15</v>
      </c>
      <c r="E11" s="9" t="s">
        <v>58</v>
      </c>
      <c r="F11" s="9" t="s">
        <v>39</v>
      </c>
      <c r="G11" s="10" t="s">
        <v>124</v>
      </c>
      <c r="H11" s="10" t="s">
        <v>125</v>
      </c>
      <c r="I11" s="10" t="s">
        <v>126</v>
      </c>
      <c r="J11" s="9"/>
      <c r="K11" s="9" t="s">
        <v>24</v>
      </c>
      <c r="L11" s="9" t="s">
        <v>63</v>
      </c>
      <c r="M11" s="9" t="s">
        <v>64</v>
      </c>
    </row>
    <row r="12" customFormat="false" ht="57.75" hidden="false" customHeight="true" outlineLevel="0" collapsed="false">
      <c r="A12" s="9" t="s">
        <v>127</v>
      </c>
      <c r="B12" s="9" t="s">
        <v>128</v>
      </c>
      <c r="C12" s="9" t="s">
        <v>129</v>
      </c>
      <c r="D12" s="9" t="s">
        <v>15</v>
      </c>
      <c r="E12" s="9" t="s">
        <v>130</v>
      </c>
      <c r="F12" s="9" t="s">
        <v>30</v>
      </c>
      <c r="G12" s="10" t="s">
        <v>131</v>
      </c>
      <c r="H12" s="10" t="s">
        <v>132</v>
      </c>
      <c r="I12" s="10" t="s">
        <v>133</v>
      </c>
      <c r="J12" s="9" t="s">
        <v>134</v>
      </c>
      <c r="K12" s="9" t="s">
        <v>25</v>
      </c>
      <c r="L12" s="9" t="s">
        <v>63</v>
      </c>
      <c r="M12" s="9" t="s">
        <v>64</v>
      </c>
    </row>
    <row r="13" customFormat="false" ht="57.75" hidden="false" customHeight="true" outlineLevel="0" collapsed="false">
      <c r="A13" s="9" t="s">
        <v>135</v>
      </c>
      <c r="B13" s="9" t="s">
        <v>136</v>
      </c>
      <c r="C13" s="9" t="s">
        <v>137</v>
      </c>
      <c r="D13" s="9" t="s">
        <v>15</v>
      </c>
      <c r="E13" s="9" t="s">
        <v>138</v>
      </c>
      <c r="F13" s="9" t="s">
        <v>32</v>
      </c>
      <c r="G13" s="10" t="s">
        <v>139</v>
      </c>
      <c r="H13" s="10" t="s">
        <v>140</v>
      </c>
      <c r="I13" s="10" t="s">
        <v>92</v>
      </c>
      <c r="J13" s="9"/>
      <c r="K13" s="9" t="s">
        <v>26</v>
      </c>
      <c r="L13" s="9" t="s">
        <v>63</v>
      </c>
      <c r="M13" s="9" t="s">
        <v>64</v>
      </c>
    </row>
    <row r="14" customFormat="false" ht="57.75" hidden="false" customHeight="true" outlineLevel="0" collapsed="false">
      <c r="A14" s="9" t="s">
        <v>141</v>
      </c>
      <c r="B14" s="9" t="s">
        <v>142</v>
      </c>
      <c r="C14" s="9" t="s">
        <v>143</v>
      </c>
      <c r="D14" s="9" t="s">
        <v>15</v>
      </c>
      <c r="E14" s="9" t="s">
        <v>58</v>
      </c>
      <c r="F14" s="9" t="s">
        <v>37</v>
      </c>
      <c r="G14" s="10" t="s">
        <v>144</v>
      </c>
      <c r="H14" s="10" t="s">
        <v>145</v>
      </c>
      <c r="I14" s="10" t="s">
        <v>146</v>
      </c>
      <c r="J14" s="9"/>
      <c r="K14" s="9" t="s">
        <v>25</v>
      </c>
      <c r="L14" s="11" t="s">
        <v>147</v>
      </c>
      <c r="M14" s="9" t="s">
        <v>64</v>
      </c>
    </row>
    <row r="15" customFormat="false" ht="57.75" hidden="false" customHeight="true" outlineLevel="0" collapsed="false">
      <c r="A15" s="9" t="s">
        <v>148</v>
      </c>
      <c r="B15" s="9" t="s">
        <v>149</v>
      </c>
      <c r="C15" s="9" t="s">
        <v>150</v>
      </c>
      <c r="D15" s="9" t="s">
        <v>15</v>
      </c>
      <c r="E15" s="9" t="s">
        <v>58</v>
      </c>
      <c r="F15" s="9" t="s">
        <v>30</v>
      </c>
      <c r="G15" s="10" t="s">
        <v>151</v>
      </c>
      <c r="H15" s="10" t="s">
        <v>152</v>
      </c>
      <c r="I15" s="10" t="s">
        <v>153</v>
      </c>
      <c r="J15" s="9"/>
      <c r="K15" s="9" t="s">
        <v>25</v>
      </c>
      <c r="L15" s="9" t="s">
        <v>63</v>
      </c>
      <c r="M15" s="9" t="s">
        <v>64</v>
      </c>
    </row>
    <row r="16" customFormat="false" ht="57.75" hidden="false" customHeight="true" outlineLevel="0" collapsed="false">
      <c r="A16" s="9" t="s">
        <v>154</v>
      </c>
      <c r="B16" s="9" t="s">
        <v>155</v>
      </c>
      <c r="C16" s="9" t="s">
        <v>156</v>
      </c>
      <c r="D16" s="9" t="s">
        <v>16</v>
      </c>
      <c r="E16" s="9" t="s">
        <v>157</v>
      </c>
      <c r="F16" s="9" t="s">
        <v>34</v>
      </c>
      <c r="G16" s="10" t="s">
        <v>158</v>
      </c>
      <c r="H16" s="10" t="s">
        <v>159</v>
      </c>
      <c r="I16" s="10" t="s">
        <v>160</v>
      </c>
      <c r="J16" s="9" t="s">
        <v>161</v>
      </c>
      <c r="K16" s="9" t="s">
        <v>23</v>
      </c>
      <c r="L16" s="9" t="s">
        <v>63</v>
      </c>
      <c r="M16" s="9" t="s">
        <v>64</v>
      </c>
    </row>
    <row r="17" customFormat="false" ht="57.75" hidden="false" customHeight="true" outlineLevel="0" collapsed="false">
      <c r="A17" s="9" t="s">
        <v>162</v>
      </c>
      <c r="B17" s="9" t="s">
        <v>163</v>
      </c>
      <c r="C17" s="9" t="s">
        <v>164</v>
      </c>
      <c r="D17" s="9" t="s">
        <v>16</v>
      </c>
      <c r="E17" s="9" t="s">
        <v>165</v>
      </c>
      <c r="F17" s="9" t="s">
        <v>34</v>
      </c>
      <c r="G17" s="10" t="s">
        <v>166</v>
      </c>
      <c r="H17" s="10" t="s">
        <v>167</v>
      </c>
      <c r="I17" s="10" t="s">
        <v>92</v>
      </c>
      <c r="J17" s="9"/>
      <c r="K17" s="9" t="s">
        <v>24</v>
      </c>
      <c r="L17" s="9" t="s">
        <v>63</v>
      </c>
      <c r="M17" s="9" t="s">
        <v>64</v>
      </c>
    </row>
    <row r="18" customFormat="false" ht="57.75" hidden="false" customHeight="true" outlineLevel="0" collapsed="false">
      <c r="A18" s="9" t="s">
        <v>168</v>
      </c>
      <c r="B18" s="9" t="s">
        <v>169</v>
      </c>
      <c r="C18" s="9" t="s">
        <v>170</v>
      </c>
      <c r="D18" s="9" t="s">
        <v>16</v>
      </c>
      <c r="E18" s="9" t="s">
        <v>171</v>
      </c>
      <c r="F18" s="9" t="s">
        <v>28</v>
      </c>
      <c r="G18" s="10" t="s">
        <v>172</v>
      </c>
      <c r="H18" s="10" t="s">
        <v>173</v>
      </c>
      <c r="I18" s="10" t="s">
        <v>174</v>
      </c>
      <c r="J18" s="9"/>
      <c r="K18" s="9" t="s">
        <v>24</v>
      </c>
      <c r="L18" s="9" t="s">
        <v>63</v>
      </c>
      <c r="M18" s="9" t="s">
        <v>64</v>
      </c>
    </row>
    <row r="19" customFormat="false" ht="57.75" hidden="false" customHeight="true" outlineLevel="0" collapsed="false">
      <c r="A19" s="9" t="s">
        <v>175</v>
      </c>
      <c r="B19" s="9" t="s">
        <v>176</v>
      </c>
      <c r="C19" s="9" t="s">
        <v>177</v>
      </c>
      <c r="D19" s="9" t="s">
        <v>16</v>
      </c>
      <c r="E19" s="9" t="s">
        <v>178</v>
      </c>
      <c r="F19" s="9" t="s">
        <v>34</v>
      </c>
      <c r="G19" s="10" t="s">
        <v>179</v>
      </c>
      <c r="H19" s="10" t="s">
        <v>180</v>
      </c>
      <c r="I19" s="10" t="s">
        <v>181</v>
      </c>
      <c r="J19" s="9"/>
      <c r="K19" s="9" t="s">
        <v>24</v>
      </c>
      <c r="L19" s="9" t="s">
        <v>63</v>
      </c>
      <c r="M19" s="9" t="s">
        <v>64</v>
      </c>
    </row>
    <row r="20" customFormat="false" ht="57.75" hidden="false" customHeight="true" outlineLevel="0" collapsed="false">
      <c r="A20" s="9" t="s">
        <v>182</v>
      </c>
      <c r="B20" s="9" t="s">
        <v>183</v>
      </c>
      <c r="C20" s="9" t="s">
        <v>184</v>
      </c>
      <c r="D20" s="9" t="s">
        <v>16</v>
      </c>
      <c r="E20" s="9" t="s">
        <v>185</v>
      </c>
      <c r="F20" s="9" t="s">
        <v>36</v>
      </c>
      <c r="G20" s="10" t="s">
        <v>186</v>
      </c>
      <c r="H20" s="10" t="s">
        <v>187</v>
      </c>
      <c r="I20" s="10" t="s">
        <v>188</v>
      </c>
      <c r="J20" s="9"/>
      <c r="K20" s="9" t="s">
        <v>24</v>
      </c>
      <c r="L20" s="9" t="s">
        <v>63</v>
      </c>
      <c r="M20" s="9" t="s">
        <v>64</v>
      </c>
    </row>
    <row r="21" customFormat="false" ht="57.75" hidden="false" customHeight="true" outlineLevel="0" collapsed="false">
      <c r="A21" s="9" t="s">
        <v>189</v>
      </c>
      <c r="B21" s="9" t="s">
        <v>190</v>
      </c>
      <c r="C21" s="9" t="s">
        <v>191</v>
      </c>
      <c r="D21" s="9" t="s">
        <v>16</v>
      </c>
      <c r="E21" s="9" t="s">
        <v>192</v>
      </c>
      <c r="F21" s="9" t="s">
        <v>28</v>
      </c>
      <c r="G21" s="10" t="s">
        <v>193</v>
      </c>
      <c r="H21" s="10" t="s">
        <v>194</v>
      </c>
      <c r="I21" s="10" t="s">
        <v>195</v>
      </c>
      <c r="J21" s="9"/>
      <c r="K21" s="9" t="s">
        <v>25</v>
      </c>
      <c r="L21" s="9" t="s">
        <v>63</v>
      </c>
      <c r="M21" s="9" t="s">
        <v>64</v>
      </c>
    </row>
    <row r="22" customFormat="false" ht="57.75" hidden="false" customHeight="true" outlineLevel="0" collapsed="false">
      <c r="A22" s="9" t="s">
        <v>196</v>
      </c>
      <c r="B22" s="9" t="s">
        <v>197</v>
      </c>
      <c r="C22" s="9" t="s">
        <v>198</v>
      </c>
      <c r="D22" s="9" t="s">
        <v>16</v>
      </c>
      <c r="E22" s="9" t="s">
        <v>199</v>
      </c>
      <c r="F22" s="9" t="s">
        <v>31</v>
      </c>
      <c r="G22" s="10" t="s">
        <v>200</v>
      </c>
      <c r="H22" s="10" t="s">
        <v>201</v>
      </c>
      <c r="I22" s="10" t="s">
        <v>202</v>
      </c>
      <c r="J22" s="9"/>
      <c r="K22" s="9" t="s">
        <v>24</v>
      </c>
      <c r="L22" s="9" t="s">
        <v>63</v>
      </c>
      <c r="M22" s="9" t="s">
        <v>64</v>
      </c>
    </row>
    <row r="23" customFormat="false" ht="57.75" hidden="false" customHeight="true" outlineLevel="0" collapsed="false">
      <c r="A23" s="9" t="s">
        <v>203</v>
      </c>
      <c r="B23" s="9" t="s">
        <v>204</v>
      </c>
      <c r="C23" s="9" t="s">
        <v>205</v>
      </c>
      <c r="D23" s="9" t="s">
        <v>16</v>
      </c>
      <c r="E23" s="9" t="s">
        <v>206</v>
      </c>
      <c r="F23" s="9" t="s">
        <v>39</v>
      </c>
      <c r="G23" s="10" t="s">
        <v>207</v>
      </c>
      <c r="H23" s="10" t="s">
        <v>208</v>
      </c>
      <c r="I23" s="10" t="s">
        <v>126</v>
      </c>
      <c r="J23" s="9"/>
      <c r="K23" s="9" t="s">
        <v>24</v>
      </c>
      <c r="L23" s="9" t="s">
        <v>63</v>
      </c>
      <c r="M23" s="9" t="s">
        <v>64</v>
      </c>
    </row>
    <row r="24" customFormat="false" ht="57.75" hidden="false" customHeight="true" outlineLevel="0" collapsed="false">
      <c r="A24" s="9" t="s">
        <v>209</v>
      </c>
      <c r="B24" s="9" t="s">
        <v>210</v>
      </c>
      <c r="C24" s="9" t="s">
        <v>211</v>
      </c>
      <c r="D24" s="9" t="s">
        <v>16</v>
      </c>
      <c r="E24" s="9" t="s">
        <v>212</v>
      </c>
      <c r="F24" s="9" t="s">
        <v>32</v>
      </c>
      <c r="G24" s="10" t="s">
        <v>213</v>
      </c>
      <c r="H24" s="10" t="s">
        <v>214</v>
      </c>
      <c r="I24" s="10" t="s">
        <v>215</v>
      </c>
      <c r="J24" s="9" t="s">
        <v>216</v>
      </c>
      <c r="K24" s="9" t="s">
        <v>25</v>
      </c>
      <c r="L24" s="9" t="s">
        <v>63</v>
      </c>
      <c r="M24" s="9" t="s">
        <v>64</v>
      </c>
    </row>
    <row r="25" customFormat="false" ht="57.75" hidden="false" customHeight="true" outlineLevel="0" collapsed="false">
      <c r="A25" s="9" t="s">
        <v>217</v>
      </c>
      <c r="B25" s="9" t="s">
        <v>218</v>
      </c>
      <c r="C25" s="9" t="s">
        <v>219</v>
      </c>
      <c r="D25" s="9" t="s">
        <v>16</v>
      </c>
      <c r="E25" s="9" t="s">
        <v>220</v>
      </c>
      <c r="F25" s="9" t="s">
        <v>29</v>
      </c>
      <c r="G25" s="10" t="s">
        <v>221</v>
      </c>
      <c r="H25" s="10" t="s">
        <v>222</v>
      </c>
      <c r="I25" s="10" t="s">
        <v>105</v>
      </c>
      <c r="J25" s="9"/>
      <c r="K25" s="9" t="s">
        <v>25</v>
      </c>
      <c r="L25" s="9" t="s">
        <v>63</v>
      </c>
      <c r="M25" s="9" t="s">
        <v>64</v>
      </c>
    </row>
    <row r="26" customFormat="false" ht="57.75" hidden="false" customHeight="true" outlineLevel="0" collapsed="false">
      <c r="A26" s="9" t="s">
        <v>223</v>
      </c>
      <c r="B26" s="9" t="s">
        <v>224</v>
      </c>
      <c r="C26" s="9" t="s">
        <v>225</v>
      </c>
      <c r="D26" s="9" t="s">
        <v>16</v>
      </c>
      <c r="E26" s="9" t="s">
        <v>226</v>
      </c>
      <c r="F26" s="9" t="s">
        <v>31</v>
      </c>
      <c r="G26" s="10" t="s">
        <v>227</v>
      </c>
      <c r="H26" s="10" t="s">
        <v>228</v>
      </c>
      <c r="I26" s="10" t="s">
        <v>146</v>
      </c>
      <c r="J26" s="9"/>
      <c r="K26" s="9" t="s">
        <v>25</v>
      </c>
      <c r="L26" s="11" t="s">
        <v>147</v>
      </c>
      <c r="M26" s="9" t="s">
        <v>64</v>
      </c>
    </row>
    <row r="27" customFormat="false" ht="57.75" hidden="false" customHeight="true" outlineLevel="0" collapsed="false">
      <c r="A27" s="9" t="s">
        <v>229</v>
      </c>
      <c r="B27" s="9" t="s">
        <v>230</v>
      </c>
      <c r="C27" s="9" t="s">
        <v>231</v>
      </c>
      <c r="D27" s="9" t="s">
        <v>16</v>
      </c>
      <c r="E27" s="9" t="s">
        <v>232</v>
      </c>
      <c r="F27" s="9" t="s">
        <v>36</v>
      </c>
      <c r="G27" s="10" t="s">
        <v>233</v>
      </c>
      <c r="H27" s="10" t="s">
        <v>234</v>
      </c>
      <c r="I27" s="10" t="s">
        <v>146</v>
      </c>
      <c r="J27" s="9"/>
      <c r="K27" s="9" t="s">
        <v>26</v>
      </c>
      <c r="L27" s="11" t="s">
        <v>147</v>
      </c>
      <c r="M27" s="9" t="s">
        <v>64</v>
      </c>
    </row>
    <row r="28" customFormat="false" ht="57.75" hidden="false" customHeight="true" outlineLevel="0" collapsed="false">
      <c r="A28" s="9" t="s">
        <v>235</v>
      </c>
      <c r="B28" s="9" t="s">
        <v>236</v>
      </c>
      <c r="C28" s="9" t="s">
        <v>237</v>
      </c>
      <c r="D28" s="9" t="s">
        <v>17</v>
      </c>
      <c r="E28" s="9" t="s">
        <v>238</v>
      </c>
      <c r="F28" s="9" t="s">
        <v>35</v>
      </c>
      <c r="G28" s="10" t="s">
        <v>239</v>
      </c>
      <c r="H28" s="10" t="s">
        <v>240</v>
      </c>
      <c r="I28" s="10" t="s">
        <v>241</v>
      </c>
      <c r="J28" s="9" t="s">
        <v>161</v>
      </c>
      <c r="K28" s="9" t="s">
        <v>24</v>
      </c>
      <c r="L28" s="9" t="s">
        <v>63</v>
      </c>
      <c r="M28" s="9" t="s">
        <v>64</v>
      </c>
    </row>
    <row r="29" customFormat="false" ht="57.75" hidden="false" customHeight="true" outlineLevel="0" collapsed="false">
      <c r="A29" s="9" t="s">
        <v>242</v>
      </c>
      <c r="B29" s="9" t="s">
        <v>243</v>
      </c>
      <c r="C29" s="9" t="s">
        <v>244</v>
      </c>
      <c r="D29" s="9" t="s">
        <v>17</v>
      </c>
      <c r="E29" s="9" t="s">
        <v>245</v>
      </c>
      <c r="F29" s="9" t="s">
        <v>32</v>
      </c>
      <c r="G29" s="10" t="s">
        <v>246</v>
      </c>
      <c r="H29" s="10" t="s">
        <v>247</v>
      </c>
      <c r="I29" s="10" t="s">
        <v>248</v>
      </c>
      <c r="J29" s="9" t="s">
        <v>249</v>
      </c>
      <c r="K29" s="9" t="s">
        <v>24</v>
      </c>
      <c r="L29" s="9" t="s">
        <v>63</v>
      </c>
      <c r="M29" s="9" t="s">
        <v>64</v>
      </c>
    </row>
    <row r="30" customFormat="false" ht="57.75" hidden="false" customHeight="true" outlineLevel="0" collapsed="false">
      <c r="A30" s="9" t="s">
        <v>250</v>
      </c>
      <c r="B30" s="9" t="s">
        <v>251</v>
      </c>
      <c r="C30" s="9" t="s">
        <v>252</v>
      </c>
      <c r="D30" s="9" t="s">
        <v>17</v>
      </c>
      <c r="E30" s="9" t="s">
        <v>253</v>
      </c>
      <c r="F30" s="9" t="s">
        <v>30</v>
      </c>
      <c r="G30" s="10" t="s">
        <v>254</v>
      </c>
      <c r="H30" s="10" t="s">
        <v>255</v>
      </c>
      <c r="I30" s="10" t="s">
        <v>256</v>
      </c>
      <c r="J30" s="9" t="s">
        <v>257</v>
      </c>
      <c r="K30" s="9" t="s">
        <v>26</v>
      </c>
      <c r="L30" s="9" t="s">
        <v>63</v>
      </c>
      <c r="M30" s="9" t="s">
        <v>64</v>
      </c>
    </row>
    <row r="31" customFormat="false" ht="57.75" hidden="false" customHeight="true" outlineLevel="0" collapsed="false">
      <c r="A31" s="9" t="s">
        <v>258</v>
      </c>
      <c r="B31" s="9" t="s">
        <v>259</v>
      </c>
      <c r="C31" s="9" t="s">
        <v>260</v>
      </c>
      <c r="D31" s="9" t="s">
        <v>17</v>
      </c>
      <c r="E31" s="9" t="s">
        <v>261</v>
      </c>
      <c r="F31" s="9" t="s">
        <v>31</v>
      </c>
      <c r="G31" s="10" t="s">
        <v>262</v>
      </c>
      <c r="H31" s="10" t="s">
        <v>263</v>
      </c>
      <c r="I31" s="10" t="s">
        <v>264</v>
      </c>
      <c r="J31" s="9"/>
      <c r="K31" s="9" t="s">
        <v>26</v>
      </c>
      <c r="L31" s="9" t="s">
        <v>63</v>
      </c>
      <c r="M31" s="9" t="s">
        <v>64</v>
      </c>
    </row>
    <row r="32" customFormat="false" ht="57.75" hidden="false" customHeight="true" outlineLevel="0" collapsed="false">
      <c r="A32" s="9" t="s">
        <v>265</v>
      </c>
      <c r="B32" s="9" t="s">
        <v>266</v>
      </c>
      <c r="C32" s="9" t="s">
        <v>267</v>
      </c>
      <c r="D32" s="9" t="s">
        <v>17</v>
      </c>
      <c r="E32" s="9" t="s">
        <v>261</v>
      </c>
      <c r="F32" s="9" t="s">
        <v>31</v>
      </c>
      <c r="G32" s="10" t="s">
        <v>268</v>
      </c>
      <c r="H32" s="10" t="s">
        <v>269</v>
      </c>
      <c r="I32" s="10" t="s">
        <v>270</v>
      </c>
      <c r="J32" s="9" t="s">
        <v>120</v>
      </c>
      <c r="K32" s="9" t="s">
        <v>25</v>
      </c>
      <c r="L32" s="9" t="s">
        <v>63</v>
      </c>
      <c r="M32" s="9" t="s">
        <v>64</v>
      </c>
    </row>
    <row r="33" customFormat="false" ht="57.75" hidden="false" customHeight="true" outlineLevel="0" collapsed="false">
      <c r="A33" s="9" t="s">
        <v>271</v>
      </c>
      <c r="B33" s="9" t="s">
        <v>272</v>
      </c>
      <c r="C33" s="9" t="s">
        <v>273</v>
      </c>
      <c r="D33" s="9" t="s">
        <v>17</v>
      </c>
      <c r="E33" s="9" t="s">
        <v>274</v>
      </c>
      <c r="F33" s="9" t="s">
        <v>30</v>
      </c>
      <c r="G33" s="10" t="s">
        <v>275</v>
      </c>
      <c r="H33" s="10" t="s">
        <v>276</v>
      </c>
      <c r="I33" s="10" t="s">
        <v>277</v>
      </c>
      <c r="J33" s="9" t="s">
        <v>161</v>
      </c>
      <c r="K33" s="9" t="s">
        <v>25</v>
      </c>
      <c r="L33" s="9" t="s">
        <v>63</v>
      </c>
      <c r="M33" s="9" t="s">
        <v>64</v>
      </c>
    </row>
    <row r="34" customFormat="false" ht="57.75" hidden="false" customHeight="true" outlineLevel="0" collapsed="false">
      <c r="A34" s="9" t="s">
        <v>278</v>
      </c>
      <c r="B34" s="9" t="s">
        <v>279</v>
      </c>
      <c r="C34" s="9" t="s">
        <v>280</v>
      </c>
      <c r="D34" s="9" t="s">
        <v>17</v>
      </c>
      <c r="E34" s="9" t="s">
        <v>281</v>
      </c>
      <c r="F34" s="9" t="s">
        <v>34</v>
      </c>
      <c r="G34" s="10" t="s">
        <v>282</v>
      </c>
      <c r="H34" s="10" t="s">
        <v>283</v>
      </c>
      <c r="I34" s="10" t="s">
        <v>284</v>
      </c>
      <c r="J34" s="9"/>
      <c r="K34" s="9" t="s">
        <v>25</v>
      </c>
      <c r="L34" s="9" t="s">
        <v>63</v>
      </c>
      <c r="M34" s="9" t="s">
        <v>64</v>
      </c>
    </row>
    <row r="35" customFormat="false" ht="57.75" hidden="false" customHeight="true" outlineLevel="0" collapsed="false">
      <c r="A35" s="9" t="s">
        <v>285</v>
      </c>
      <c r="B35" s="9" t="s">
        <v>286</v>
      </c>
      <c r="C35" s="9" t="s">
        <v>287</v>
      </c>
      <c r="D35" s="9" t="s">
        <v>17</v>
      </c>
      <c r="E35" s="9" t="s">
        <v>238</v>
      </c>
      <c r="F35" s="9" t="s">
        <v>30</v>
      </c>
      <c r="G35" s="10" t="s">
        <v>288</v>
      </c>
      <c r="H35" s="10" t="s">
        <v>289</v>
      </c>
      <c r="I35" s="10" t="s">
        <v>146</v>
      </c>
      <c r="J35" s="9"/>
      <c r="K35" s="9" t="s">
        <v>26</v>
      </c>
      <c r="L35" s="11" t="s">
        <v>147</v>
      </c>
      <c r="M35" s="9" t="s">
        <v>64</v>
      </c>
    </row>
    <row r="36" customFormat="false" ht="57.75" hidden="false" customHeight="true" outlineLevel="0" collapsed="false">
      <c r="A36" s="9" t="s">
        <v>290</v>
      </c>
      <c r="B36" s="9" t="s">
        <v>291</v>
      </c>
      <c r="C36" s="9" t="s">
        <v>292</v>
      </c>
      <c r="D36" s="9" t="s">
        <v>17</v>
      </c>
      <c r="E36" s="9" t="s">
        <v>293</v>
      </c>
      <c r="F36" s="9" t="s">
        <v>35</v>
      </c>
      <c r="G36" s="10" t="s">
        <v>294</v>
      </c>
      <c r="H36" s="10" t="s">
        <v>295</v>
      </c>
      <c r="I36" s="10" t="s">
        <v>296</v>
      </c>
      <c r="J36" s="9"/>
      <c r="K36" s="9" t="s">
        <v>25</v>
      </c>
      <c r="L36" s="9" t="s">
        <v>63</v>
      </c>
      <c r="M36" s="9" t="s">
        <v>64</v>
      </c>
    </row>
    <row r="37" customFormat="false" ht="57.75" hidden="false" customHeight="true" outlineLevel="0" collapsed="false">
      <c r="A37" s="9" t="s">
        <v>297</v>
      </c>
      <c r="B37" s="9" t="s">
        <v>298</v>
      </c>
      <c r="C37" s="9" t="s">
        <v>299</v>
      </c>
      <c r="D37" s="9" t="s">
        <v>17</v>
      </c>
      <c r="E37" s="9" t="s">
        <v>300</v>
      </c>
      <c r="F37" s="9" t="s">
        <v>33</v>
      </c>
      <c r="G37" s="10" t="s">
        <v>301</v>
      </c>
      <c r="H37" s="10" t="s">
        <v>302</v>
      </c>
      <c r="I37" s="10" t="s">
        <v>303</v>
      </c>
      <c r="J37" s="9"/>
      <c r="K37" s="9" t="s">
        <v>25</v>
      </c>
      <c r="L37" s="11" t="s">
        <v>147</v>
      </c>
      <c r="M37" s="9" t="s">
        <v>64</v>
      </c>
    </row>
    <row r="38" customFormat="false" ht="57.75" hidden="false" customHeight="true" outlineLevel="0" collapsed="false">
      <c r="A38" s="9" t="s">
        <v>304</v>
      </c>
      <c r="B38" s="9" t="s">
        <v>305</v>
      </c>
      <c r="C38" s="9" t="s">
        <v>306</v>
      </c>
      <c r="D38" s="9" t="s">
        <v>17</v>
      </c>
      <c r="E38" s="9" t="s">
        <v>307</v>
      </c>
      <c r="F38" s="9" t="s">
        <v>35</v>
      </c>
      <c r="G38" s="10" t="s">
        <v>308</v>
      </c>
      <c r="H38" s="10" t="s">
        <v>309</v>
      </c>
      <c r="I38" s="10" t="s">
        <v>310</v>
      </c>
      <c r="J38" s="9"/>
      <c r="K38" s="9" t="s">
        <v>25</v>
      </c>
      <c r="L38" s="9" t="s">
        <v>63</v>
      </c>
      <c r="M38" s="9" t="s">
        <v>64</v>
      </c>
    </row>
    <row r="39" customFormat="false" ht="57.75" hidden="false" customHeight="true" outlineLevel="0" collapsed="false">
      <c r="A39" s="9" t="s">
        <v>311</v>
      </c>
      <c r="B39" s="9" t="s">
        <v>312</v>
      </c>
      <c r="C39" s="9" t="s">
        <v>313</v>
      </c>
      <c r="D39" s="9" t="s">
        <v>17</v>
      </c>
      <c r="E39" s="9" t="s">
        <v>314</v>
      </c>
      <c r="F39" s="9" t="s">
        <v>37</v>
      </c>
      <c r="G39" s="10" t="s">
        <v>315</v>
      </c>
      <c r="H39" s="10" t="s">
        <v>316</v>
      </c>
      <c r="I39" s="10" t="s">
        <v>317</v>
      </c>
      <c r="J39" s="9"/>
      <c r="K39" s="9" t="s">
        <v>26</v>
      </c>
      <c r="L39" s="11" t="s">
        <v>147</v>
      </c>
      <c r="M39" s="9" t="s">
        <v>64</v>
      </c>
    </row>
    <row r="40" customFormat="false" ht="57.75" hidden="false" customHeight="true" outlineLevel="0" collapsed="false">
      <c r="A40" s="9" t="s">
        <v>318</v>
      </c>
      <c r="B40" s="9" t="s">
        <v>319</v>
      </c>
      <c r="C40" s="9" t="s">
        <v>320</v>
      </c>
      <c r="D40" s="9" t="s">
        <v>18</v>
      </c>
      <c r="E40" s="9" t="s">
        <v>321</v>
      </c>
      <c r="F40" s="9" t="s">
        <v>35</v>
      </c>
      <c r="G40" s="10" t="s">
        <v>322</v>
      </c>
      <c r="H40" s="10" t="s">
        <v>323</v>
      </c>
      <c r="I40" s="10" t="s">
        <v>324</v>
      </c>
      <c r="J40" s="9"/>
      <c r="K40" s="9" t="s">
        <v>25</v>
      </c>
      <c r="L40" s="9" t="s">
        <v>63</v>
      </c>
      <c r="M40" s="9" t="s">
        <v>64</v>
      </c>
    </row>
    <row r="41" customFormat="false" ht="57.75" hidden="false" customHeight="true" outlineLevel="0" collapsed="false">
      <c r="A41" s="9" t="s">
        <v>325</v>
      </c>
      <c r="B41" s="9" t="s">
        <v>326</v>
      </c>
      <c r="C41" s="9" t="s">
        <v>327</v>
      </c>
      <c r="D41" s="9" t="s">
        <v>18</v>
      </c>
      <c r="E41" s="9" t="s">
        <v>328</v>
      </c>
      <c r="F41" s="9" t="s">
        <v>39</v>
      </c>
      <c r="G41" s="10" t="s">
        <v>329</v>
      </c>
      <c r="H41" s="10" t="s">
        <v>330</v>
      </c>
      <c r="I41" s="10" t="s">
        <v>331</v>
      </c>
      <c r="J41" s="9" t="s">
        <v>332</v>
      </c>
      <c r="K41" s="9" t="s">
        <v>23</v>
      </c>
      <c r="L41" s="9" t="s">
        <v>63</v>
      </c>
      <c r="M41" s="9" t="s">
        <v>64</v>
      </c>
    </row>
    <row r="42" customFormat="false" ht="57.75" hidden="false" customHeight="true" outlineLevel="0" collapsed="false">
      <c r="A42" s="9" t="s">
        <v>333</v>
      </c>
      <c r="B42" s="9" t="s">
        <v>334</v>
      </c>
      <c r="C42" s="9" t="s">
        <v>335</v>
      </c>
      <c r="D42" s="9" t="s">
        <v>18</v>
      </c>
      <c r="E42" s="9" t="s">
        <v>336</v>
      </c>
      <c r="F42" s="9" t="s">
        <v>28</v>
      </c>
      <c r="G42" s="10" t="s">
        <v>337</v>
      </c>
      <c r="H42" s="10" t="s">
        <v>338</v>
      </c>
      <c r="I42" s="10" t="s">
        <v>92</v>
      </c>
      <c r="J42" s="9"/>
      <c r="K42" s="9" t="s">
        <v>26</v>
      </c>
      <c r="L42" s="9" t="s">
        <v>63</v>
      </c>
      <c r="M42" s="9" t="s">
        <v>64</v>
      </c>
    </row>
    <row r="43" customFormat="false" ht="57.75" hidden="false" customHeight="true" outlineLevel="0" collapsed="false">
      <c r="A43" s="9" t="s">
        <v>339</v>
      </c>
      <c r="B43" s="9" t="s">
        <v>340</v>
      </c>
      <c r="C43" s="9" t="s">
        <v>341</v>
      </c>
      <c r="D43" s="9" t="s">
        <v>18</v>
      </c>
      <c r="E43" s="9" t="s">
        <v>336</v>
      </c>
      <c r="F43" s="9" t="s">
        <v>37</v>
      </c>
      <c r="G43" s="10" t="s">
        <v>342</v>
      </c>
      <c r="H43" s="10" t="s">
        <v>343</v>
      </c>
      <c r="I43" s="10" t="s">
        <v>344</v>
      </c>
      <c r="J43" s="9"/>
      <c r="K43" s="9" t="s">
        <v>26</v>
      </c>
      <c r="L43" s="9" t="s">
        <v>63</v>
      </c>
      <c r="M43" s="9" t="s">
        <v>64</v>
      </c>
    </row>
    <row r="44" customFormat="false" ht="57.75" hidden="false" customHeight="true" outlineLevel="0" collapsed="false">
      <c r="A44" s="9" t="s">
        <v>345</v>
      </c>
      <c r="B44" s="9" t="s">
        <v>346</v>
      </c>
      <c r="C44" s="9" t="s">
        <v>347</v>
      </c>
      <c r="D44" s="9" t="s">
        <v>18</v>
      </c>
      <c r="E44" s="9" t="s">
        <v>348</v>
      </c>
      <c r="F44" s="9" t="s">
        <v>36</v>
      </c>
      <c r="G44" s="10" t="s">
        <v>349</v>
      </c>
      <c r="H44" s="10" t="s">
        <v>350</v>
      </c>
      <c r="I44" s="10" t="s">
        <v>351</v>
      </c>
      <c r="J44" s="9"/>
      <c r="K44" s="9" t="s">
        <v>24</v>
      </c>
      <c r="L44" s="9" t="s">
        <v>63</v>
      </c>
      <c r="M44" s="9" t="s">
        <v>64</v>
      </c>
    </row>
    <row r="45" customFormat="false" ht="57.75" hidden="false" customHeight="true" outlineLevel="0" collapsed="false">
      <c r="A45" s="9" t="s">
        <v>352</v>
      </c>
      <c r="B45" s="9" t="s">
        <v>353</v>
      </c>
      <c r="C45" s="9" t="s">
        <v>354</v>
      </c>
      <c r="D45" s="9" t="s">
        <v>18</v>
      </c>
      <c r="E45" s="9" t="s">
        <v>355</v>
      </c>
      <c r="F45" s="9" t="s">
        <v>40</v>
      </c>
      <c r="G45" s="10" t="s">
        <v>356</v>
      </c>
      <c r="H45" s="10" t="s">
        <v>357</v>
      </c>
      <c r="I45" s="10" t="s">
        <v>126</v>
      </c>
      <c r="J45" s="9"/>
      <c r="K45" s="9" t="s">
        <v>25</v>
      </c>
      <c r="L45" s="9" t="s">
        <v>63</v>
      </c>
      <c r="M45" s="9" t="s">
        <v>64</v>
      </c>
    </row>
    <row r="46" customFormat="false" ht="57.75" hidden="false" customHeight="true" outlineLevel="0" collapsed="false">
      <c r="A46" s="9" t="s">
        <v>358</v>
      </c>
      <c r="B46" s="9" t="s">
        <v>359</v>
      </c>
      <c r="C46" s="9" t="s">
        <v>360</v>
      </c>
      <c r="D46" s="9" t="s">
        <v>18</v>
      </c>
      <c r="E46" s="9" t="s">
        <v>361</v>
      </c>
      <c r="F46" s="9" t="s">
        <v>29</v>
      </c>
      <c r="G46" s="10" t="s">
        <v>362</v>
      </c>
      <c r="H46" s="10" t="s">
        <v>363</v>
      </c>
      <c r="I46" s="10" t="s">
        <v>146</v>
      </c>
      <c r="J46" s="9"/>
      <c r="K46" s="9" t="s">
        <v>25</v>
      </c>
      <c r="L46" s="11" t="s">
        <v>147</v>
      </c>
      <c r="M46" s="9" t="s">
        <v>64</v>
      </c>
    </row>
    <row r="47" customFormat="false" ht="57.75" hidden="false" customHeight="true" outlineLevel="0" collapsed="false">
      <c r="A47" s="9" t="s">
        <v>364</v>
      </c>
      <c r="B47" s="9" t="s">
        <v>365</v>
      </c>
      <c r="C47" s="9" t="s">
        <v>366</v>
      </c>
      <c r="D47" s="9" t="s">
        <v>18</v>
      </c>
      <c r="E47" s="9" t="s">
        <v>367</v>
      </c>
      <c r="F47" s="9" t="s">
        <v>28</v>
      </c>
      <c r="G47" s="10" t="s">
        <v>368</v>
      </c>
      <c r="H47" s="10" t="s">
        <v>369</v>
      </c>
      <c r="I47" s="10" t="s">
        <v>146</v>
      </c>
      <c r="J47" s="9"/>
      <c r="K47" s="9" t="s">
        <v>25</v>
      </c>
      <c r="L47" s="11" t="s">
        <v>147</v>
      </c>
      <c r="M47" s="9" t="s">
        <v>64</v>
      </c>
    </row>
    <row r="48" customFormat="false" ht="57.75" hidden="false" customHeight="true" outlineLevel="0" collapsed="false">
      <c r="A48" s="9" t="s">
        <v>370</v>
      </c>
      <c r="B48" s="9" t="s">
        <v>371</v>
      </c>
      <c r="C48" s="9" t="s">
        <v>372</v>
      </c>
      <c r="D48" s="9" t="s">
        <v>19</v>
      </c>
      <c r="E48" s="9" t="s">
        <v>373</v>
      </c>
      <c r="F48" s="9" t="s">
        <v>36</v>
      </c>
      <c r="G48" s="10" t="s">
        <v>374</v>
      </c>
      <c r="H48" s="10" t="s">
        <v>375</v>
      </c>
      <c r="I48" s="10" t="s">
        <v>277</v>
      </c>
      <c r="J48" s="9" t="s">
        <v>161</v>
      </c>
      <c r="K48" s="9" t="s">
        <v>26</v>
      </c>
      <c r="L48" s="9" t="s">
        <v>63</v>
      </c>
      <c r="M48" s="9" t="s">
        <v>64</v>
      </c>
    </row>
    <row r="49" customFormat="false" ht="57.75" hidden="false" customHeight="true" outlineLevel="0" collapsed="false">
      <c r="A49" s="9" t="s">
        <v>376</v>
      </c>
      <c r="B49" s="9" t="s">
        <v>377</v>
      </c>
      <c r="C49" s="9" t="s">
        <v>378</v>
      </c>
      <c r="D49" s="9" t="s">
        <v>19</v>
      </c>
      <c r="E49" s="9" t="s">
        <v>379</v>
      </c>
      <c r="F49" s="9" t="s">
        <v>29</v>
      </c>
      <c r="G49" s="10" t="s">
        <v>380</v>
      </c>
      <c r="H49" s="10" t="s">
        <v>381</v>
      </c>
      <c r="I49" s="10" t="s">
        <v>277</v>
      </c>
      <c r="J49" s="9" t="s">
        <v>161</v>
      </c>
      <c r="K49" s="9" t="s">
        <v>25</v>
      </c>
      <c r="L49" s="9" t="s">
        <v>63</v>
      </c>
      <c r="M49" s="9" t="s">
        <v>64</v>
      </c>
    </row>
    <row r="50" customFormat="false" ht="57.75" hidden="false" customHeight="true" outlineLevel="0" collapsed="false">
      <c r="A50" s="9" t="s">
        <v>382</v>
      </c>
      <c r="B50" s="9" t="s">
        <v>383</v>
      </c>
      <c r="C50" s="9" t="s">
        <v>384</v>
      </c>
      <c r="D50" s="9" t="s">
        <v>19</v>
      </c>
      <c r="E50" s="9" t="s">
        <v>373</v>
      </c>
      <c r="F50" s="9" t="s">
        <v>28</v>
      </c>
      <c r="G50" s="10" t="s">
        <v>385</v>
      </c>
      <c r="H50" s="10" t="s">
        <v>386</v>
      </c>
      <c r="I50" s="10" t="s">
        <v>387</v>
      </c>
      <c r="J50" s="9"/>
      <c r="K50" s="9" t="s">
        <v>24</v>
      </c>
      <c r="L50" s="9" t="s">
        <v>63</v>
      </c>
      <c r="M50" s="9" t="s">
        <v>64</v>
      </c>
    </row>
    <row r="51" customFormat="false" ht="57.75" hidden="false" customHeight="true" outlineLevel="0" collapsed="false">
      <c r="A51" s="9" t="s">
        <v>388</v>
      </c>
      <c r="B51" s="9" t="s">
        <v>389</v>
      </c>
      <c r="C51" s="9" t="s">
        <v>390</v>
      </c>
      <c r="D51" s="9" t="s">
        <v>19</v>
      </c>
      <c r="E51" s="9" t="s">
        <v>391</v>
      </c>
      <c r="F51" s="9" t="s">
        <v>36</v>
      </c>
      <c r="G51" s="10" t="s">
        <v>392</v>
      </c>
      <c r="H51" s="10" t="s">
        <v>393</v>
      </c>
      <c r="I51" s="10" t="s">
        <v>394</v>
      </c>
      <c r="J51" s="9"/>
      <c r="K51" s="9" t="s">
        <v>25</v>
      </c>
      <c r="L51" s="9" t="s">
        <v>63</v>
      </c>
      <c r="M51" s="9" t="s">
        <v>64</v>
      </c>
    </row>
    <row r="52" customFormat="false" ht="57.75" hidden="false" customHeight="true" outlineLevel="0" collapsed="false">
      <c r="A52" s="9" t="s">
        <v>395</v>
      </c>
      <c r="B52" s="9" t="s">
        <v>396</v>
      </c>
      <c r="C52" s="9" t="s">
        <v>397</v>
      </c>
      <c r="D52" s="9" t="s">
        <v>19</v>
      </c>
      <c r="E52" s="9" t="s">
        <v>373</v>
      </c>
      <c r="F52" s="9" t="s">
        <v>32</v>
      </c>
      <c r="G52" s="10" t="s">
        <v>398</v>
      </c>
      <c r="H52" s="10" t="s">
        <v>399</v>
      </c>
      <c r="I52" s="10" t="s">
        <v>146</v>
      </c>
      <c r="J52" s="9"/>
      <c r="K52" s="9" t="s">
        <v>25</v>
      </c>
      <c r="L52" s="11" t="s">
        <v>147</v>
      </c>
      <c r="M52" s="9" t="s">
        <v>64</v>
      </c>
    </row>
    <row r="53" customFormat="false" ht="57.75" hidden="false" customHeight="true" outlineLevel="0" collapsed="false">
      <c r="A53" s="9" t="s">
        <v>400</v>
      </c>
      <c r="B53" s="9" t="s">
        <v>401</v>
      </c>
      <c r="C53" s="9" t="s">
        <v>402</v>
      </c>
      <c r="D53" s="9" t="s">
        <v>19</v>
      </c>
      <c r="E53" s="9" t="s">
        <v>403</v>
      </c>
      <c r="F53" s="9" t="s">
        <v>31</v>
      </c>
      <c r="G53" s="10" t="s">
        <v>404</v>
      </c>
      <c r="H53" s="10" t="s">
        <v>405</v>
      </c>
      <c r="I53" s="10" t="s">
        <v>146</v>
      </c>
      <c r="J53" s="9"/>
      <c r="K53" s="9" t="s">
        <v>26</v>
      </c>
      <c r="L53" s="11" t="s">
        <v>147</v>
      </c>
      <c r="M53" s="9" t="s">
        <v>64</v>
      </c>
    </row>
    <row r="54" customFormat="false" ht="57.75" hidden="false" customHeight="true" outlineLevel="0" collapsed="false">
      <c r="A54" s="9" t="s">
        <v>406</v>
      </c>
      <c r="B54" s="9" t="s">
        <v>407</v>
      </c>
      <c r="C54" s="9" t="s">
        <v>408</v>
      </c>
      <c r="D54" s="9" t="s">
        <v>19</v>
      </c>
      <c r="E54" s="9" t="s">
        <v>409</v>
      </c>
      <c r="F54" s="9" t="s">
        <v>28</v>
      </c>
      <c r="G54" s="10" t="s">
        <v>410</v>
      </c>
      <c r="H54" s="10" t="s">
        <v>411</v>
      </c>
      <c r="I54" s="10" t="s">
        <v>146</v>
      </c>
      <c r="J54" s="9"/>
      <c r="K54" s="9" t="s">
        <v>25</v>
      </c>
      <c r="L54" s="11" t="s">
        <v>147</v>
      </c>
      <c r="M54" s="9" t="s">
        <v>64</v>
      </c>
    </row>
    <row r="55" customFormat="false" ht="57.75" hidden="false" customHeight="true" outlineLevel="0" collapsed="false">
      <c r="A55" s="9" t="s">
        <v>412</v>
      </c>
      <c r="B55" s="9" t="s">
        <v>413</v>
      </c>
      <c r="C55" s="9" t="s">
        <v>414</v>
      </c>
      <c r="D55" s="9" t="s">
        <v>20</v>
      </c>
      <c r="E55" s="9" t="s">
        <v>415</v>
      </c>
      <c r="F55" s="9" t="s">
        <v>28</v>
      </c>
      <c r="G55" s="10" t="s">
        <v>416</v>
      </c>
      <c r="H55" s="10" t="s">
        <v>417</v>
      </c>
      <c r="I55" s="10" t="s">
        <v>418</v>
      </c>
      <c r="J55" s="9" t="s">
        <v>419</v>
      </c>
      <c r="K55" s="9" t="s">
        <v>24</v>
      </c>
      <c r="L55" s="9" t="s">
        <v>63</v>
      </c>
      <c r="M55" s="9" t="s">
        <v>64</v>
      </c>
    </row>
    <row r="56" customFormat="false" ht="57.75" hidden="false" customHeight="true" outlineLevel="0" collapsed="false">
      <c r="A56" s="9" t="s">
        <v>420</v>
      </c>
      <c r="B56" s="9" t="s">
        <v>421</v>
      </c>
      <c r="C56" s="9" t="s">
        <v>422</v>
      </c>
      <c r="D56" s="9" t="s">
        <v>20</v>
      </c>
      <c r="E56" s="9" t="s">
        <v>423</v>
      </c>
      <c r="F56" s="9" t="s">
        <v>35</v>
      </c>
      <c r="G56" s="10" t="s">
        <v>424</v>
      </c>
      <c r="H56" s="10" t="s">
        <v>425</v>
      </c>
      <c r="I56" s="10" t="s">
        <v>310</v>
      </c>
      <c r="J56" s="9"/>
      <c r="K56" s="9" t="s">
        <v>26</v>
      </c>
      <c r="L56" s="9" t="s">
        <v>63</v>
      </c>
      <c r="M56" s="9" t="s">
        <v>64</v>
      </c>
    </row>
    <row r="57" customFormat="false" ht="57.75" hidden="false" customHeight="true" outlineLevel="0" collapsed="false">
      <c r="A57" s="9" t="s">
        <v>426</v>
      </c>
      <c r="B57" s="9" t="s">
        <v>427</v>
      </c>
      <c r="C57" s="9" t="s">
        <v>428</v>
      </c>
      <c r="D57" s="9" t="s">
        <v>20</v>
      </c>
      <c r="E57" s="9" t="s">
        <v>429</v>
      </c>
      <c r="F57" s="9" t="s">
        <v>32</v>
      </c>
      <c r="G57" s="10" t="s">
        <v>430</v>
      </c>
      <c r="H57" s="10" t="s">
        <v>431</v>
      </c>
      <c r="I57" s="10" t="s">
        <v>146</v>
      </c>
      <c r="J57" s="9"/>
      <c r="K57" s="9" t="s">
        <v>25</v>
      </c>
      <c r="L57" s="11" t="s">
        <v>147</v>
      </c>
      <c r="M57" s="9" t="s">
        <v>64</v>
      </c>
    </row>
    <row r="58" customFormat="false" ht="57.75" hidden="false" customHeight="true" outlineLevel="0" collapsed="false">
      <c r="A58" s="9" t="s">
        <v>432</v>
      </c>
      <c r="B58" s="9" t="s">
        <v>433</v>
      </c>
      <c r="C58" s="9" t="s">
        <v>434</v>
      </c>
      <c r="D58" s="9" t="s">
        <v>20</v>
      </c>
      <c r="E58" s="9" t="s">
        <v>435</v>
      </c>
      <c r="F58" s="9" t="s">
        <v>30</v>
      </c>
      <c r="G58" s="10" t="s">
        <v>436</v>
      </c>
      <c r="H58" s="10" t="s">
        <v>437</v>
      </c>
      <c r="I58" s="10" t="s">
        <v>146</v>
      </c>
      <c r="J58" s="9"/>
      <c r="K58" s="9" t="s">
        <v>25</v>
      </c>
      <c r="L58" s="11" t="s">
        <v>147</v>
      </c>
      <c r="M58" s="9" t="s">
        <v>64</v>
      </c>
    </row>
    <row r="59" customFormat="false" ht="57.75" hidden="false" customHeight="true" outlineLevel="0" collapsed="false">
      <c r="A59" s="9" t="s">
        <v>438</v>
      </c>
      <c r="B59" s="9" t="s">
        <v>439</v>
      </c>
      <c r="C59" s="9" t="s">
        <v>440</v>
      </c>
      <c r="D59" s="9" t="s">
        <v>20</v>
      </c>
      <c r="E59" s="9" t="s">
        <v>441</v>
      </c>
      <c r="F59" s="9" t="s">
        <v>33</v>
      </c>
      <c r="G59" s="10" t="s">
        <v>442</v>
      </c>
      <c r="H59" s="10" t="s">
        <v>443</v>
      </c>
      <c r="I59" s="10" t="s">
        <v>444</v>
      </c>
      <c r="J59" s="9"/>
      <c r="K59" s="9" t="s">
        <v>25</v>
      </c>
      <c r="L59" s="9" t="s">
        <v>63</v>
      </c>
      <c r="M59" s="9" t="s">
        <v>64</v>
      </c>
    </row>
    <row r="60" customFormat="false" ht="57.75" hidden="false" customHeight="true" outlineLevel="0" collapsed="false">
      <c r="A60" s="9" t="s">
        <v>445</v>
      </c>
      <c r="B60" s="9" t="s">
        <v>446</v>
      </c>
      <c r="C60" s="9" t="s">
        <v>447</v>
      </c>
      <c r="D60" s="9" t="s">
        <v>20</v>
      </c>
      <c r="E60" s="9" t="s">
        <v>448</v>
      </c>
      <c r="F60" s="9" t="s">
        <v>39</v>
      </c>
      <c r="G60" s="10" t="s">
        <v>449</v>
      </c>
      <c r="H60" s="10" t="s">
        <v>450</v>
      </c>
      <c r="I60" s="10" t="s">
        <v>146</v>
      </c>
      <c r="J60" s="9"/>
      <c r="K60" s="9" t="s">
        <v>25</v>
      </c>
      <c r="L60" s="11" t="s">
        <v>147</v>
      </c>
      <c r="M60" s="9" t="s">
        <v>64</v>
      </c>
    </row>
    <row r="61" customFormat="false" ht="57.75" hidden="false" customHeight="true" outlineLevel="0" collapsed="false">
      <c r="A61" s="9" t="s">
        <v>451</v>
      </c>
      <c r="B61" s="9" t="s">
        <v>452</v>
      </c>
      <c r="C61" s="9" t="s">
        <v>453</v>
      </c>
      <c r="D61" s="9" t="s">
        <v>21</v>
      </c>
      <c r="E61" s="9" t="s">
        <v>454</v>
      </c>
      <c r="F61" s="9" t="s">
        <v>39</v>
      </c>
      <c r="G61" s="10" t="s">
        <v>455</v>
      </c>
      <c r="H61" s="10" t="s">
        <v>456</v>
      </c>
      <c r="I61" s="10" t="s">
        <v>457</v>
      </c>
      <c r="J61" s="9"/>
      <c r="K61" s="9" t="s">
        <v>24</v>
      </c>
      <c r="L61" s="9" t="s">
        <v>63</v>
      </c>
      <c r="M61" s="9" t="s">
        <v>64</v>
      </c>
    </row>
    <row r="62" customFormat="false" ht="57.75" hidden="false" customHeight="true" outlineLevel="0" collapsed="false">
      <c r="A62" s="9" t="s">
        <v>458</v>
      </c>
      <c r="B62" s="9" t="s">
        <v>459</v>
      </c>
      <c r="C62" s="9" t="s">
        <v>460</v>
      </c>
      <c r="D62" s="9" t="s">
        <v>21</v>
      </c>
      <c r="E62" s="9" t="s">
        <v>461</v>
      </c>
      <c r="F62" s="9" t="s">
        <v>39</v>
      </c>
      <c r="G62" s="10" t="s">
        <v>462</v>
      </c>
      <c r="H62" s="10" t="s">
        <v>463</v>
      </c>
      <c r="I62" s="10" t="s">
        <v>457</v>
      </c>
      <c r="J62" s="9"/>
      <c r="K62" s="9" t="s">
        <v>24</v>
      </c>
      <c r="L62" s="9" t="s">
        <v>63</v>
      </c>
      <c r="M62" s="9" t="s">
        <v>64</v>
      </c>
    </row>
    <row r="63" customFormat="false" ht="57.75" hidden="false" customHeight="true" outlineLevel="0" collapsed="false">
      <c r="A63" s="9" t="s">
        <v>464</v>
      </c>
      <c r="B63" s="9" t="s">
        <v>465</v>
      </c>
      <c r="C63" s="9" t="s">
        <v>466</v>
      </c>
      <c r="D63" s="9" t="s">
        <v>21</v>
      </c>
      <c r="E63" s="9" t="s">
        <v>467</v>
      </c>
      <c r="F63" s="9" t="s">
        <v>31</v>
      </c>
      <c r="G63" s="10" t="s">
        <v>468</v>
      </c>
      <c r="H63" s="10" t="s">
        <v>469</v>
      </c>
      <c r="I63" s="10" t="s">
        <v>146</v>
      </c>
      <c r="J63" s="9"/>
      <c r="K63" s="9" t="s">
        <v>25</v>
      </c>
      <c r="L63" s="11" t="s">
        <v>147</v>
      </c>
      <c r="M63" s="9" t="s">
        <v>64</v>
      </c>
    </row>
    <row r="64" customFormat="false" ht="57.75" hidden="false" customHeight="true" outlineLevel="0" collapsed="false">
      <c r="A64" s="9" t="s">
        <v>470</v>
      </c>
      <c r="B64" s="9" t="s">
        <v>471</v>
      </c>
      <c r="C64" s="9" t="s">
        <v>472</v>
      </c>
      <c r="D64" s="9" t="s">
        <v>21</v>
      </c>
      <c r="E64" s="9" t="s">
        <v>473</v>
      </c>
      <c r="F64" s="9" t="s">
        <v>32</v>
      </c>
      <c r="G64" s="10" t="s">
        <v>474</v>
      </c>
      <c r="H64" s="10" t="s">
        <v>475</v>
      </c>
      <c r="I64" s="10" t="s">
        <v>146</v>
      </c>
      <c r="J64" s="9"/>
      <c r="K64" s="9" t="s">
        <v>25</v>
      </c>
      <c r="L64" s="11" t="s">
        <v>147</v>
      </c>
      <c r="M64" s="9" t="s">
        <v>64</v>
      </c>
    </row>
    <row r="65" customFormat="false" ht="57.75" hidden="false" customHeight="true" outlineLevel="0" collapsed="false">
      <c r="A65" s="9" t="s">
        <v>476</v>
      </c>
      <c r="B65" s="9" t="s">
        <v>477</v>
      </c>
      <c r="C65" s="9" t="s">
        <v>478</v>
      </c>
      <c r="D65" s="9" t="s">
        <v>21</v>
      </c>
      <c r="E65" s="9" t="s">
        <v>479</v>
      </c>
      <c r="F65" s="9" t="s">
        <v>39</v>
      </c>
      <c r="G65" s="10" t="s">
        <v>480</v>
      </c>
      <c r="H65" s="10" t="s">
        <v>481</v>
      </c>
      <c r="I65" s="10" t="s">
        <v>482</v>
      </c>
      <c r="J65" s="9"/>
      <c r="K65" s="9" t="s">
        <v>26</v>
      </c>
      <c r="L65" s="11" t="s">
        <v>147</v>
      </c>
      <c r="M65" s="9" t="s">
        <v>64</v>
      </c>
    </row>
    <row r="67" customFormat="false" ht="15" hidden="false" customHeight="false" outlineLevel="0" collapsed="false">
      <c r="A67" s="12" t="s">
        <v>483</v>
      </c>
    </row>
    <row r="68" customFormat="false" ht="15" hidden="false" customHeight="false" outlineLevel="0" collapsed="false">
      <c r="A68" s="13" t="s">
        <v>484</v>
      </c>
      <c r="B68" s="13" t="s">
        <v>485</v>
      </c>
      <c r="C68" s="13" t="s">
        <v>486</v>
      </c>
      <c r="D68" s="13" t="s">
        <v>16</v>
      </c>
      <c r="E68" s="13" t="s">
        <v>487</v>
      </c>
      <c r="F68" s="13" t="s">
        <v>31</v>
      </c>
      <c r="G68" s="13" t="s">
        <v>227</v>
      </c>
      <c r="H68" s="13" t="s">
        <v>488</v>
      </c>
      <c r="I68" s="13" t="s">
        <v>146</v>
      </c>
      <c r="J68" s="13"/>
      <c r="K68" s="13" t="s">
        <v>25</v>
      </c>
      <c r="L68" s="13" t="s">
        <v>147</v>
      </c>
      <c r="M68" s="13" t="s">
        <v>489</v>
      </c>
    </row>
  </sheetData>
  <autoFilter ref="A1:M65"/>
  <dataValidations count="4">
    <dataValidation allowBlank="true" errorStyle="stop" operator="between" showDropDown="false" showErrorMessage="false" showInputMessage="false" sqref="K2:K400" type="list">
      <formula1>"Thriving,Holding,At risk,Critical"</formula1>
      <formula2>0</formula2>
    </dataValidation>
    <dataValidation allowBlank="true" errorStyle="stop" operator="between" showDropDown="false" showErrorMessage="false" showInputMessage="false" sqref="L2:L400" type="list">
      <formula1>"Yes,No"</formula1>
      <formula2>0</formula2>
    </dataValidation>
    <dataValidation allowBlank="true" errorStyle="stop" operator="between" showDropDown="false" showErrorMessage="false" showInputMessage="false" sqref="D2:D400" type="list">
      <formula1>"Jaipur Division,Jodhpur Division,Udaipur Division,Ajmer Division,Bikaner Division,Kota Division,Bharatpur Division"</formula1>
      <formula2>0</formula2>
    </dataValidation>
    <dataValidation allowBlank="true" errorStyle="stop" operator="between" showDropDown="false" showErrorMessage="false" showInputMessage="false" sqref="F2:F400" type="list">
      <formula1>"On the loom,With the needle,In metal,In wood,In clay,In fibre,In print,In pigment,In leather,In paper,In sound,In stone,In glass"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32"/>
    <col collapsed="false" customWidth="true" hidden="false" outlineLevel="0" max="4" min="4" style="0" width="15"/>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30" hidden="false" customHeight="true" outlineLevel="0" collapsed="false">
      <c r="A1" s="8" t="s">
        <v>490</v>
      </c>
      <c r="B1" s="8" t="s">
        <v>491</v>
      </c>
      <c r="C1" s="8" t="s">
        <v>492</v>
      </c>
      <c r="D1" s="8" t="s">
        <v>493</v>
      </c>
      <c r="E1" s="8" t="s">
        <v>494</v>
      </c>
      <c r="F1" s="8" t="s">
        <v>495</v>
      </c>
      <c r="G1" s="8" t="s">
        <v>496</v>
      </c>
    </row>
    <row r="2" customFormat="false" ht="15" hidden="false" customHeight="false" outlineLevel="0" collapsed="false">
      <c r="A2" s="10" t="s">
        <v>419</v>
      </c>
      <c r="B2" s="10" t="s">
        <v>413</v>
      </c>
      <c r="C2" s="10" t="s">
        <v>497</v>
      </c>
      <c r="D2" s="10" t="s">
        <v>498</v>
      </c>
      <c r="E2" s="10" t="s">
        <v>499</v>
      </c>
      <c r="F2" s="10" t="s">
        <v>500</v>
      </c>
      <c r="G2" s="10"/>
    </row>
    <row r="3" customFormat="false" ht="23.85" hidden="false" customHeight="false" outlineLevel="0" collapsed="false">
      <c r="A3" s="10" t="s">
        <v>501</v>
      </c>
      <c r="B3" s="10" t="s">
        <v>502</v>
      </c>
      <c r="C3" s="10" t="s">
        <v>503</v>
      </c>
      <c r="D3" s="10" t="s">
        <v>504</v>
      </c>
      <c r="E3" s="10" t="s">
        <v>499</v>
      </c>
      <c r="F3" s="10" t="s">
        <v>505</v>
      </c>
      <c r="G3" s="10"/>
    </row>
    <row r="4" customFormat="false" ht="15" hidden="false" customHeight="false" outlineLevel="0" collapsed="false">
      <c r="A4" s="10" t="s">
        <v>62</v>
      </c>
      <c r="B4" s="10" t="s">
        <v>56</v>
      </c>
      <c r="C4" s="10" t="s">
        <v>58</v>
      </c>
      <c r="D4" s="10" t="s">
        <v>506</v>
      </c>
      <c r="E4" s="10" t="s">
        <v>499</v>
      </c>
      <c r="F4" s="10" t="s">
        <v>500</v>
      </c>
      <c r="G4" s="10"/>
    </row>
    <row r="5" customFormat="false" ht="15" hidden="false" customHeight="false" outlineLevel="0" collapsed="false">
      <c r="A5" s="10" t="s">
        <v>249</v>
      </c>
      <c r="B5" s="10" t="s">
        <v>507</v>
      </c>
      <c r="C5" s="10" t="s">
        <v>245</v>
      </c>
      <c r="D5" s="10" t="s">
        <v>506</v>
      </c>
      <c r="E5" s="10" t="s">
        <v>499</v>
      </c>
      <c r="F5" s="10" t="s">
        <v>500</v>
      </c>
      <c r="G5" s="10"/>
    </row>
    <row r="6" customFormat="false" ht="15" hidden="false" customHeight="false" outlineLevel="0" collapsed="false">
      <c r="A6" s="10" t="s">
        <v>120</v>
      </c>
      <c r="B6" s="10" t="s">
        <v>508</v>
      </c>
      <c r="C6" s="10" t="s">
        <v>509</v>
      </c>
      <c r="D6" s="10" t="s">
        <v>506</v>
      </c>
      <c r="E6" s="10" t="s">
        <v>499</v>
      </c>
      <c r="F6" s="10" t="s">
        <v>500</v>
      </c>
      <c r="G6" s="10"/>
    </row>
    <row r="7" customFormat="false" ht="15" hidden="false" customHeight="false" outlineLevel="0" collapsed="false">
      <c r="A7" s="10" t="s">
        <v>72</v>
      </c>
      <c r="B7" s="10" t="s">
        <v>66</v>
      </c>
      <c r="C7" s="10" t="s">
        <v>68</v>
      </c>
      <c r="D7" s="10" t="s">
        <v>504</v>
      </c>
      <c r="E7" s="10" t="s">
        <v>499</v>
      </c>
      <c r="F7" s="10" t="s">
        <v>500</v>
      </c>
      <c r="G7" s="10"/>
    </row>
    <row r="8" customFormat="false" ht="15" hidden="false" customHeight="false" outlineLevel="0" collapsed="false">
      <c r="A8" s="10" t="s">
        <v>80</v>
      </c>
      <c r="B8" s="10" t="s">
        <v>74</v>
      </c>
      <c r="C8" s="10" t="s">
        <v>76</v>
      </c>
      <c r="D8" s="10" t="s">
        <v>510</v>
      </c>
      <c r="E8" s="10" t="s">
        <v>499</v>
      </c>
      <c r="F8" s="10" t="s">
        <v>500</v>
      </c>
      <c r="G8" s="10"/>
    </row>
    <row r="9" customFormat="false" ht="15" hidden="false" customHeight="false" outlineLevel="0" collapsed="false">
      <c r="A9" s="10" t="s">
        <v>257</v>
      </c>
      <c r="B9" s="10" t="s">
        <v>511</v>
      </c>
      <c r="C9" s="10" t="s">
        <v>253</v>
      </c>
      <c r="D9" s="10" t="s">
        <v>512</v>
      </c>
      <c r="E9" s="10" t="s">
        <v>499</v>
      </c>
      <c r="F9" s="10" t="s">
        <v>500</v>
      </c>
      <c r="G9" s="10"/>
    </row>
    <row r="10" customFormat="false" ht="15" hidden="false" customHeight="false" outlineLevel="0" collapsed="false">
      <c r="A10" s="10" t="s">
        <v>216</v>
      </c>
      <c r="B10" s="10" t="s">
        <v>210</v>
      </c>
      <c r="C10" s="10" t="s">
        <v>212</v>
      </c>
      <c r="D10" s="10" t="s">
        <v>513</v>
      </c>
      <c r="E10" s="10" t="s">
        <v>499</v>
      </c>
      <c r="F10" s="10" t="s">
        <v>500</v>
      </c>
      <c r="G10" s="10"/>
    </row>
    <row r="11" customFormat="false" ht="15" hidden="false" customHeight="false" outlineLevel="0" collapsed="false">
      <c r="A11" s="10" t="s">
        <v>514</v>
      </c>
      <c r="B11" s="10" t="s">
        <v>515</v>
      </c>
      <c r="C11" s="10" t="s">
        <v>199</v>
      </c>
      <c r="D11" s="10" t="s">
        <v>516</v>
      </c>
      <c r="E11" s="10" t="s">
        <v>499</v>
      </c>
      <c r="F11" s="10" t="s">
        <v>500</v>
      </c>
      <c r="G11" s="10"/>
    </row>
    <row r="12" customFormat="false" ht="15" hidden="false" customHeight="false" outlineLevel="0" collapsed="false">
      <c r="A12" s="10" t="s">
        <v>514</v>
      </c>
      <c r="B12" s="10" t="s">
        <v>517</v>
      </c>
      <c r="C12" s="10" t="s">
        <v>274</v>
      </c>
      <c r="D12" s="10" t="s">
        <v>516</v>
      </c>
      <c r="E12" s="10" t="s">
        <v>499</v>
      </c>
      <c r="F12" s="10" t="s">
        <v>500</v>
      </c>
      <c r="G12" s="10"/>
    </row>
    <row r="13" customFormat="false" ht="15" hidden="false" customHeight="false" outlineLevel="0" collapsed="false">
      <c r="A13" s="10" t="s">
        <v>514</v>
      </c>
      <c r="B13" s="10" t="s">
        <v>236</v>
      </c>
      <c r="C13" s="10" t="s">
        <v>238</v>
      </c>
      <c r="D13" s="10" t="s">
        <v>516</v>
      </c>
      <c r="E13" s="10" t="s">
        <v>499</v>
      </c>
      <c r="F13" s="10" t="s">
        <v>500</v>
      </c>
      <c r="G13" s="10"/>
    </row>
    <row r="14" customFormat="false" ht="15" hidden="false" customHeight="false" outlineLevel="0" collapsed="false">
      <c r="A14" s="10" t="s">
        <v>514</v>
      </c>
      <c r="B14" s="10" t="s">
        <v>518</v>
      </c>
      <c r="C14" s="10" t="s">
        <v>373</v>
      </c>
      <c r="D14" s="10" t="s">
        <v>516</v>
      </c>
      <c r="E14" s="10" t="s">
        <v>499</v>
      </c>
      <c r="F14" s="10" t="s">
        <v>500</v>
      </c>
      <c r="G14" s="10"/>
    </row>
    <row r="15" customFormat="false" ht="15" hidden="false" customHeight="false" outlineLevel="0" collapsed="false">
      <c r="A15" s="10" t="s">
        <v>514</v>
      </c>
      <c r="B15" s="10" t="s">
        <v>377</v>
      </c>
      <c r="C15" s="10" t="s">
        <v>373</v>
      </c>
      <c r="D15" s="10" t="s">
        <v>516</v>
      </c>
      <c r="E15" s="10" t="s">
        <v>499</v>
      </c>
      <c r="F15" s="10" t="s">
        <v>500</v>
      </c>
      <c r="G15" s="10"/>
    </row>
    <row r="17" customFormat="false" ht="15" hidden="false" customHeight="false" outlineLevel="0" collapsed="false">
      <c r="A17" s="12" t="s">
        <v>519</v>
      </c>
    </row>
    <row r="18" customFormat="false" ht="15" hidden="false" customHeight="false" outlineLevel="0" collapsed="false">
      <c r="A18" s="6" t="s">
        <v>520</v>
      </c>
      <c r="B18" s="6" t="s">
        <v>521</v>
      </c>
      <c r="C18" s="6" t="s">
        <v>328</v>
      </c>
      <c r="D18" s="6"/>
      <c r="E18" s="6" t="s">
        <v>522</v>
      </c>
      <c r="F18" s="6" t="s">
        <v>500</v>
      </c>
      <c r="G18" s="6"/>
    </row>
    <row r="19" customFormat="false" ht="15" hidden="false" customHeight="false" outlineLevel="0" collapsed="false">
      <c r="A19" s="6" t="s">
        <v>523</v>
      </c>
      <c r="B19" s="6" t="s">
        <v>524</v>
      </c>
      <c r="C19" s="6" t="s">
        <v>373</v>
      </c>
      <c r="D19" s="6"/>
      <c r="E19" s="6" t="s">
        <v>525</v>
      </c>
      <c r="F19" s="6" t="s">
        <v>500</v>
      </c>
      <c r="G19" s="6"/>
    </row>
    <row r="20" customFormat="false" ht="15" hidden="false" customHeight="false" outlineLevel="0" collapsed="false">
      <c r="A20" s="6" t="s">
        <v>514</v>
      </c>
      <c r="B20" s="6" t="s">
        <v>526</v>
      </c>
      <c r="C20" s="6" t="s">
        <v>527</v>
      </c>
      <c r="D20" s="6"/>
      <c r="E20" s="6" t="s">
        <v>528</v>
      </c>
      <c r="F20" s="6" t="s">
        <v>500</v>
      </c>
      <c r="G20" s="6"/>
    </row>
    <row r="22" customFormat="false" ht="15" hidden="false" customHeight="false" outlineLevel="0" collapsed="false">
      <c r="A22" s="12" t="s">
        <v>529</v>
      </c>
    </row>
    <row r="23" customFormat="false" ht="15" hidden="false" customHeight="false" outlineLevel="0" collapsed="false">
      <c r="A23" s="6" t="s">
        <v>514</v>
      </c>
      <c r="B23" s="6" t="s">
        <v>163</v>
      </c>
      <c r="C23" s="6" t="s">
        <v>530</v>
      </c>
      <c r="D23" s="6"/>
      <c r="E23" s="6" t="s">
        <v>499</v>
      </c>
      <c r="F23" s="6" t="s">
        <v>531</v>
      </c>
      <c r="G23" s="6" t="s">
        <v>92</v>
      </c>
    </row>
    <row r="24" customFormat="false" ht="15" hidden="false" customHeight="false" outlineLevel="0" collapsed="false">
      <c r="A24" s="6" t="s">
        <v>514</v>
      </c>
      <c r="B24" s="6" t="s">
        <v>532</v>
      </c>
      <c r="C24" s="6" t="s">
        <v>533</v>
      </c>
      <c r="D24" s="6"/>
      <c r="E24" s="6" t="s">
        <v>499</v>
      </c>
      <c r="F24" s="6" t="s">
        <v>531</v>
      </c>
      <c r="G24" s="6" t="s">
        <v>92</v>
      </c>
    </row>
    <row r="25" customFormat="false" ht="15" hidden="false" customHeight="false" outlineLevel="0" collapsed="false">
      <c r="A25" s="6" t="s">
        <v>514</v>
      </c>
      <c r="B25" s="6" t="s">
        <v>534</v>
      </c>
      <c r="C25" s="6" t="s">
        <v>199</v>
      </c>
      <c r="D25" s="6"/>
      <c r="E25" s="6" t="s">
        <v>499</v>
      </c>
      <c r="F25" s="6" t="s">
        <v>531</v>
      </c>
      <c r="G25" s="6" t="s">
        <v>92</v>
      </c>
    </row>
    <row r="26" customFormat="false" ht="15" hidden="false" customHeight="false" outlineLevel="0" collapsed="false">
      <c r="A26" s="6" t="s">
        <v>514</v>
      </c>
      <c r="B26" s="6" t="s">
        <v>535</v>
      </c>
      <c r="C26" s="6" t="s">
        <v>536</v>
      </c>
      <c r="D26" s="6"/>
      <c r="E26" s="6" t="s">
        <v>499</v>
      </c>
      <c r="F26" s="6" t="s">
        <v>531</v>
      </c>
      <c r="G26" s="6" t="s">
        <v>92</v>
      </c>
    </row>
    <row r="27" customFormat="false" ht="15" hidden="false" customHeight="false" outlineLevel="0" collapsed="false">
      <c r="A27" s="6" t="s">
        <v>514</v>
      </c>
      <c r="B27" s="6" t="s">
        <v>537</v>
      </c>
      <c r="C27" s="6" t="s">
        <v>336</v>
      </c>
      <c r="D27" s="6"/>
      <c r="E27" s="6" t="s">
        <v>499</v>
      </c>
      <c r="F27" s="6" t="s">
        <v>531</v>
      </c>
      <c r="G27" s="6" t="s">
        <v>92</v>
      </c>
    </row>
    <row r="29" customFormat="false" ht="15" hidden="false" customHeight="false" outlineLevel="0" collapsed="false">
      <c r="A29" s="7" t="s">
        <v>538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22"/>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2"/>
    <col collapsed="false" customWidth="true" hidden="false" outlineLevel="0" max="8" min="8" style="0" width="18"/>
  </cols>
  <sheetData>
    <row r="1" customFormat="false" ht="30" hidden="false" customHeight="true" outlineLevel="0" collapsed="false">
      <c r="A1" s="8" t="s">
        <v>539</v>
      </c>
      <c r="B1" s="8" t="s">
        <v>44</v>
      </c>
      <c r="C1" s="8" t="s">
        <v>45</v>
      </c>
      <c r="D1" s="8" t="s">
        <v>540</v>
      </c>
      <c r="E1" s="8" t="s">
        <v>541</v>
      </c>
      <c r="F1" s="8" t="s">
        <v>542</v>
      </c>
      <c r="G1" s="8" t="s">
        <v>543</v>
      </c>
      <c r="H1" s="8" t="s">
        <v>544</v>
      </c>
    </row>
    <row r="2" customFormat="false" ht="15" hidden="false" customHeight="false" outlineLevel="0" collapsed="false">
      <c r="A2" s="14" t="s">
        <v>545</v>
      </c>
      <c r="B2" s="14" t="s">
        <v>546</v>
      </c>
      <c r="C2" s="14" t="s">
        <v>18</v>
      </c>
      <c r="D2" s="14" t="n">
        <v>2</v>
      </c>
      <c r="E2" s="14" t="n">
        <v>1</v>
      </c>
      <c r="F2" s="14" t="s">
        <v>547</v>
      </c>
      <c r="G2" s="14"/>
      <c r="H2" s="14" t="s">
        <v>548</v>
      </c>
    </row>
    <row r="3" customFormat="false" ht="15" hidden="false" customHeight="false" outlineLevel="0" collapsed="false">
      <c r="A3" s="14" t="s">
        <v>549</v>
      </c>
      <c r="B3" s="14" t="s">
        <v>550</v>
      </c>
      <c r="C3" s="14" t="s">
        <v>18</v>
      </c>
      <c r="D3" s="14" t="n">
        <v>1</v>
      </c>
      <c r="E3" s="14" t="n">
        <v>1</v>
      </c>
      <c r="F3" s="15" t="s">
        <v>551</v>
      </c>
      <c r="G3" s="14"/>
      <c r="H3" s="14" t="s">
        <v>548</v>
      </c>
    </row>
    <row r="4" customFormat="false" ht="15" hidden="false" customHeight="false" outlineLevel="0" collapsed="false">
      <c r="A4" s="14" t="s">
        <v>367</v>
      </c>
      <c r="B4" s="14" t="s">
        <v>552</v>
      </c>
      <c r="C4" s="14" t="s">
        <v>18</v>
      </c>
      <c r="D4" s="14" t="n">
        <v>2</v>
      </c>
      <c r="E4" s="14" t="n">
        <v>1</v>
      </c>
      <c r="F4" s="14" t="s">
        <v>547</v>
      </c>
      <c r="G4" s="14"/>
      <c r="H4" s="14" t="s">
        <v>548</v>
      </c>
    </row>
    <row r="5" customFormat="false" ht="15" hidden="false" customHeight="false" outlineLevel="0" collapsed="false">
      <c r="A5" s="14" t="s">
        <v>355</v>
      </c>
      <c r="B5" s="14" t="s">
        <v>553</v>
      </c>
      <c r="C5" s="14" t="s">
        <v>18</v>
      </c>
      <c r="D5" s="14" t="n">
        <v>1</v>
      </c>
      <c r="E5" s="14" t="n">
        <v>0</v>
      </c>
      <c r="F5" s="15" t="s">
        <v>551</v>
      </c>
      <c r="G5" s="14"/>
      <c r="H5" s="14" t="s">
        <v>548</v>
      </c>
    </row>
    <row r="6" customFormat="false" ht="15" hidden="false" customHeight="false" outlineLevel="0" collapsed="false">
      <c r="A6" s="14" t="s">
        <v>348</v>
      </c>
      <c r="B6" s="14" t="s">
        <v>554</v>
      </c>
      <c r="C6" s="14" t="s">
        <v>18</v>
      </c>
      <c r="D6" s="14" t="n">
        <v>3</v>
      </c>
      <c r="E6" s="14" t="n">
        <v>0</v>
      </c>
      <c r="F6" s="14" t="s">
        <v>547</v>
      </c>
      <c r="G6" s="14"/>
      <c r="H6" s="14" t="s">
        <v>548</v>
      </c>
    </row>
    <row r="7" customFormat="false" ht="15" hidden="false" customHeight="false" outlineLevel="0" collapsed="false">
      <c r="A7" s="14" t="s">
        <v>336</v>
      </c>
      <c r="B7" s="14" t="s">
        <v>555</v>
      </c>
      <c r="C7" s="14" t="s">
        <v>18</v>
      </c>
      <c r="D7" s="14" t="n">
        <v>2</v>
      </c>
      <c r="E7" s="14" t="n">
        <v>0</v>
      </c>
      <c r="F7" s="14" t="s">
        <v>547</v>
      </c>
      <c r="G7" s="14"/>
      <c r="H7" s="14" t="s">
        <v>548</v>
      </c>
    </row>
    <row r="8" customFormat="false" ht="15" hidden="false" customHeight="false" outlineLevel="0" collapsed="false">
      <c r="A8" s="14" t="s">
        <v>556</v>
      </c>
      <c r="B8" s="14" t="s">
        <v>557</v>
      </c>
      <c r="C8" s="14" t="s">
        <v>21</v>
      </c>
      <c r="D8" s="14" t="n">
        <v>1</v>
      </c>
      <c r="E8" s="14" t="n">
        <v>1</v>
      </c>
      <c r="F8" s="15" t="s">
        <v>551</v>
      </c>
      <c r="G8" s="14"/>
      <c r="H8" s="14" t="s">
        <v>548</v>
      </c>
    </row>
    <row r="9" customFormat="false" ht="15" hidden="false" customHeight="false" outlineLevel="0" collapsed="false">
      <c r="A9" s="14" t="s">
        <v>479</v>
      </c>
      <c r="B9" s="14" t="s">
        <v>558</v>
      </c>
      <c r="C9" s="14" t="s">
        <v>21</v>
      </c>
      <c r="D9" s="14" t="n">
        <v>2</v>
      </c>
      <c r="E9" s="14" t="n">
        <v>2</v>
      </c>
      <c r="F9" s="14" t="s">
        <v>547</v>
      </c>
      <c r="G9" s="14"/>
      <c r="H9" s="14" t="s">
        <v>548</v>
      </c>
    </row>
    <row r="10" customFormat="false" ht="15" hidden="false" customHeight="false" outlineLevel="0" collapsed="false">
      <c r="A10" s="14" t="s">
        <v>454</v>
      </c>
      <c r="B10" s="14" t="s">
        <v>559</v>
      </c>
      <c r="C10" s="14" t="s">
        <v>21</v>
      </c>
      <c r="D10" s="14" t="n">
        <v>1</v>
      </c>
      <c r="E10" s="14" t="n">
        <v>0</v>
      </c>
      <c r="F10" s="15" t="s">
        <v>551</v>
      </c>
      <c r="G10" s="14"/>
      <c r="H10" s="14" t="s">
        <v>548</v>
      </c>
    </row>
    <row r="11" customFormat="false" ht="15" hidden="false" customHeight="false" outlineLevel="0" collapsed="false">
      <c r="A11" s="14" t="s">
        <v>461</v>
      </c>
      <c r="B11" s="14" t="s">
        <v>560</v>
      </c>
      <c r="C11" s="14" t="s">
        <v>21</v>
      </c>
      <c r="D11" s="14" t="n">
        <v>1</v>
      </c>
      <c r="E11" s="14" t="n">
        <v>0</v>
      </c>
      <c r="F11" s="15" t="s">
        <v>551</v>
      </c>
      <c r="G11" s="14"/>
      <c r="H11" s="14" t="s">
        <v>548</v>
      </c>
    </row>
    <row r="12" customFormat="false" ht="15" hidden="false" customHeight="false" outlineLevel="0" collapsed="false">
      <c r="A12" s="14" t="s">
        <v>473</v>
      </c>
      <c r="B12" s="14" t="s">
        <v>561</v>
      </c>
      <c r="C12" s="14" t="s">
        <v>21</v>
      </c>
      <c r="D12" s="14" t="n">
        <v>2</v>
      </c>
      <c r="E12" s="14" t="n">
        <v>2</v>
      </c>
      <c r="F12" s="14" t="s">
        <v>547</v>
      </c>
      <c r="G12" s="14"/>
      <c r="H12" s="14" t="s">
        <v>548</v>
      </c>
    </row>
    <row r="13" customFormat="false" ht="15" hidden="false" customHeight="false" outlineLevel="0" collapsed="false">
      <c r="A13" s="14" t="s">
        <v>373</v>
      </c>
      <c r="B13" s="14" t="s">
        <v>562</v>
      </c>
      <c r="C13" s="14" t="s">
        <v>19</v>
      </c>
      <c r="D13" s="14" t="n">
        <v>5</v>
      </c>
      <c r="E13" s="14" t="n">
        <v>1</v>
      </c>
      <c r="F13" s="14" t="s">
        <v>563</v>
      </c>
      <c r="G13" s="14"/>
      <c r="H13" s="14" t="s">
        <v>548</v>
      </c>
    </row>
    <row r="14" customFormat="false" ht="15" hidden="false" customHeight="false" outlineLevel="0" collapsed="false">
      <c r="A14" s="14" t="s">
        <v>403</v>
      </c>
      <c r="B14" s="14" t="s">
        <v>564</v>
      </c>
      <c r="C14" s="14" t="s">
        <v>19</v>
      </c>
      <c r="D14" s="14" t="n">
        <v>2</v>
      </c>
      <c r="E14" s="14" t="n">
        <v>1</v>
      </c>
      <c r="F14" s="14" t="s">
        <v>547</v>
      </c>
      <c r="G14" s="14"/>
      <c r="H14" s="14" t="s">
        <v>548</v>
      </c>
    </row>
    <row r="15" customFormat="false" ht="15" hidden="false" customHeight="false" outlineLevel="0" collapsed="false">
      <c r="A15" s="14" t="s">
        <v>565</v>
      </c>
      <c r="B15" s="14" t="s">
        <v>566</v>
      </c>
      <c r="C15" s="14" t="s">
        <v>19</v>
      </c>
      <c r="D15" s="14" t="n">
        <v>1</v>
      </c>
      <c r="E15" s="14" t="n">
        <v>1</v>
      </c>
      <c r="F15" s="15" t="s">
        <v>551</v>
      </c>
      <c r="G15" s="14"/>
      <c r="H15" s="14" t="s">
        <v>548</v>
      </c>
    </row>
    <row r="16" customFormat="false" ht="15" hidden="false" customHeight="false" outlineLevel="0" collapsed="false">
      <c r="A16" s="14" t="s">
        <v>567</v>
      </c>
      <c r="B16" s="14" t="s">
        <v>568</v>
      </c>
      <c r="C16" s="14" t="s">
        <v>19</v>
      </c>
      <c r="D16" s="14" t="n">
        <v>1</v>
      </c>
      <c r="E16" s="14" t="n">
        <v>1</v>
      </c>
      <c r="F16" s="15" t="s">
        <v>551</v>
      </c>
      <c r="G16" s="14"/>
      <c r="H16" s="14" t="s">
        <v>548</v>
      </c>
    </row>
    <row r="17" customFormat="false" ht="15" hidden="false" customHeight="false" outlineLevel="0" collapsed="false">
      <c r="A17" s="14" t="s">
        <v>138</v>
      </c>
      <c r="B17" s="14" t="s">
        <v>569</v>
      </c>
      <c r="C17" s="14" t="s">
        <v>15</v>
      </c>
      <c r="D17" s="14" t="n">
        <v>2</v>
      </c>
      <c r="E17" s="14" t="n">
        <v>0</v>
      </c>
      <c r="F17" s="14" t="s">
        <v>547</v>
      </c>
      <c r="G17" s="14"/>
      <c r="H17" s="14" t="s">
        <v>548</v>
      </c>
    </row>
    <row r="18" customFormat="false" ht="15" hidden="false" customHeight="false" outlineLevel="0" collapsed="false">
      <c r="A18" s="14" t="s">
        <v>570</v>
      </c>
      <c r="B18" s="14" t="s">
        <v>571</v>
      </c>
      <c r="C18" s="14" t="s">
        <v>15</v>
      </c>
      <c r="D18" s="14" t="n">
        <v>0</v>
      </c>
      <c r="E18" s="14" t="n">
        <v>0</v>
      </c>
      <c r="F18" s="15" t="s">
        <v>551</v>
      </c>
      <c r="G18" s="14"/>
      <c r="H18" s="14" t="s">
        <v>548</v>
      </c>
    </row>
    <row r="19" customFormat="false" ht="15" hidden="false" customHeight="false" outlineLevel="0" collapsed="false">
      <c r="A19" s="14" t="s">
        <v>58</v>
      </c>
      <c r="B19" s="14" t="s">
        <v>572</v>
      </c>
      <c r="C19" s="14" t="s">
        <v>15</v>
      </c>
      <c r="D19" s="14" t="n">
        <v>15</v>
      </c>
      <c r="E19" s="14" t="n">
        <v>1</v>
      </c>
      <c r="F19" s="14" t="s">
        <v>563</v>
      </c>
      <c r="G19" s="14"/>
      <c r="H19" s="14" t="s">
        <v>548</v>
      </c>
    </row>
    <row r="20" customFormat="false" ht="15" hidden="false" customHeight="false" outlineLevel="0" collapsed="false">
      <c r="A20" s="14" t="s">
        <v>573</v>
      </c>
      <c r="B20" s="14" t="s">
        <v>574</v>
      </c>
      <c r="C20" s="14" t="s">
        <v>15</v>
      </c>
      <c r="D20" s="14" t="n">
        <v>1</v>
      </c>
      <c r="E20" s="14" t="n">
        <v>0</v>
      </c>
      <c r="F20" s="15" t="s">
        <v>551</v>
      </c>
      <c r="G20" s="14"/>
      <c r="H20" s="14" t="s">
        <v>548</v>
      </c>
    </row>
    <row r="21" customFormat="false" ht="15" hidden="false" customHeight="false" outlineLevel="0" collapsed="false">
      <c r="A21" s="14" t="s">
        <v>575</v>
      </c>
      <c r="B21" s="14" t="s">
        <v>576</v>
      </c>
      <c r="C21" s="14" t="s">
        <v>15</v>
      </c>
      <c r="D21" s="14" t="n">
        <v>0</v>
      </c>
      <c r="E21" s="14" t="n">
        <v>0</v>
      </c>
      <c r="F21" s="15" t="s">
        <v>551</v>
      </c>
      <c r="G21" s="14"/>
      <c r="H21" s="14" t="s">
        <v>548</v>
      </c>
    </row>
    <row r="22" customFormat="false" ht="15" hidden="false" customHeight="false" outlineLevel="0" collapsed="false">
      <c r="A22" s="14" t="s">
        <v>577</v>
      </c>
      <c r="B22" s="14" t="s">
        <v>578</v>
      </c>
      <c r="C22" s="14" t="s">
        <v>15</v>
      </c>
      <c r="D22" s="14" t="n">
        <v>0</v>
      </c>
      <c r="E22" s="14" t="n">
        <v>0</v>
      </c>
      <c r="F22" s="15" t="s">
        <v>551</v>
      </c>
      <c r="G22" s="14"/>
      <c r="H22" s="14" t="s">
        <v>548</v>
      </c>
    </row>
    <row r="23" customFormat="false" ht="15" hidden="false" customHeight="false" outlineLevel="0" collapsed="false">
      <c r="A23" s="14" t="s">
        <v>579</v>
      </c>
      <c r="B23" s="14" t="s">
        <v>580</v>
      </c>
      <c r="C23" s="14" t="s">
        <v>15</v>
      </c>
      <c r="D23" s="14" t="n">
        <v>3</v>
      </c>
      <c r="E23" s="14" t="n">
        <v>0</v>
      </c>
      <c r="F23" s="14" t="s">
        <v>547</v>
      </c>
      <c r="G23" s="14"/>
      <c r="H23" s="14" t="s">
        <v>548</v>
      </c>
    </row>
    <row r="24" customFormat="false" ht="15" hidden="false" customHeight="false" outlineLevel="0" collapsed="false">
      <c r="A24" s="14" t="s">
        <v>581</v>
      </c>
      <c r="B24" s="14" t="s">
        <v>582</v>
      </c>
      <c r="C24" s="14" t="s">
        <v>16</v>
      </c>
      <c r="D24" s="14" t="n">
        <v>2</v>
      </c>
      <c r="E24" s="14" t="n">
        <v>0</v>
      </c>
      <c r="F24" s="14" t="s">
        <v>547</v>
      </c>
      <c r="G24" s="14"/>
      <c r="H24" s="14" t="s">
        <v>548</v>
      </c>
    </row>
    <row r="25" customFormat="false" ht="15" hidden="false" customHeight="false" outlineLevel="0" collapsed="false">
      <c r="A25" s="14" t="s">
        <v>226</v>
      </c>
      <c r="B25" s="14" t="s">
        <v>583</v>
      </c>
      <c r="C25" s="14" t="s">
        <v>16</v>
      </c>
      <c r="D25" s="14" t="n">
        <v>6</v>
      </c>
      <c r="E25" s="14" t="n">
        <v>2</v>
      </c>
      <c r="F25" s="14" t="s">
        <v>563</v>
      </c>
      <c r="G25" s="14"/>
      <c r="H25" s="14" t="s">
        <v>548</v>
      </c>
    </row>
    <row r="26" customFormat="false" ht="15" hidden="false" customHeight="false" outlineLevel="0" collapsed="false">
      <c r="A26" s="14" t="s">
        <v>206</v>
      </c>
      <c r="B26" s="14" t="s">
        <v>584</v>
      </c>
      <c r="C26" s="14" t="s">
        <v>16</v>
      </c>
      <c r="D26" s="14" t="n">
        <v>4</v>
      </c>
      <c r="E26" s="14" t="n">
        <v>0</v>
      </c>
      <c r="F26" s="14" t="s">
        <v>563</v>
      </c>
      <c r="G26" s="14"/>
      <c r="H26" s="14" t="s">
        <v>548</v>
      </c>
    </row>
    <row r="27" customFormat="false" ht="15" hidden="false" customHeight="false" outlineLevel="0" collapsed="false">
      <c r="A27" s="14" t="s">
        <v>585</v>
      </c>
      <c r="B27" s="14" t="s">
        <v>586</v>
      </c>
      <c r="C27" s="14" t="s">
        <v>16</v>
      </c>
      <c r="D27" s="14" t="n">
        <v>2</v>
      </c>
      <c r="E27" s="14" t="n">
        <v>1</v>
      </c>
      <c r="F27" s="14" t="s">
        <v>547</v>
      </c>
      <c r="G27" s="14"/>
      <c r="H27" s="14" t="s">
        <v>548</v>
      </c>
    </row>
    <row r="28" customFormat="false" ht="15" hidden="false" customHeight="false" outlineLevel="0" collapsed="false">
      <c r="A28" s="14" t="s">
        <v>199</v>
      </c>
      <c r="B28" s="14" t="s">
        <v>587</v>
      </c>
      <c r="C28" s="14" t="s">
        <v>16</v>
      </c>
      <c r="D28" s="14" t="n">
        <v>5</v>
      </c>
      <c r="E28" s="14" t="n">
        <v>0</v>
      </c>
      <c r="F28" s="14" t="s">
        <v>563</v>
      </c>
      <c r="G28" s="14"/>
      <c r="H28" s="14" t="s">
        <v>548</v>
      </c>
    </row>
    <row r="29" customFormat="false" ht="15" hidden="false" customHeight="false" outlineLevel="0" collapsed="false">
      <c r="A29" s="14" t="s">
        <v>588</v>
      </c>
      <c r="B29" s="14" t="s">
        <v>589</v>
      </c>
      <c r="C29" s="14" t="s">
        <v>16</v>
      </c>
      <c r="D29" s="14" t="n">
        <v>1</v>
      </c>
      <c r="E29" s="14" t="n">
        <v>0</v>
      </c>
      <c r="F29" s="15" t="s">
        <v>551</v>
      </c>
      <c r="G29" s="14"/>
      <c r="H29" s="14" t="s">
        <v>548</v>
      </c>
    </row>
    <row r="30" customFormat="false" ht="15" hidden="false" customHeight="false" outlineLevel="0" collapsed="false">
      <c r="A30" s="14" t="s">
        <v>590</v>
      </c>
      <c r="B30" s="14" t="s">
        <v>591</v>
      </c>
      <c r="C30" s="14" t="s">
        <v>16</v>
      </c>
      <c r="D30" s="14" t="n">
        <v>0</v>
      </c>
      <c r="E30" s="14" t="n">
        <v>0</v>
      </c>
      <c r="F30" s="15" t="s">
        <v>551</v>
      </c>
      <c r="G30" s="14"/>
      <c r="H30" s="14" t="s">
        <v>548</v>
      </c>
    </row>
    <row r="31" customFormat="false" ht="15" hidden="false" customHeight="false" outlineLevel="0" collapsed="false">
      <c r="A31" s="14" t="s">
        <v>487</v>
      </c>
      <c r="B31" s="14" t="s">
        <v>592</v>
      </c>
      <c r="C31" s="14" t="s">
        <v>16</v>
      </c>
      <c r="D31" s="14" t="n">
        <v>0</v>
      </c>
      <c r="E31" s="14" t="n">
        <v>0</v>
      </c>
      <c r="F31" s="15" t="s">
        <v>551</v>
      </c>
      <c r="G31" s="14"/>
      <c r="H31" s="14" t="s">
        <v>548</v>
      </c>
    </row>
    <row r="32" customFormat="false" ht="15" hidden="false" customHeight="false" outlineLevel="0" collapsed="false">
      <c r="A32" s="14" t="s">
        <v>435</v>
      </c>
      <c r="B32" s="14" t="s">
        <v>593</v>
      </c>
      <c r="C32" s="14" t="s">
        <v>20</v>
      </c>
      <c r="D32" s="14" t="n">
        <v>3</v>
      </c>
      <c r="E32" s="14" t="n">
        <v>1</v>
      </c>
      <c r="F32" s="14" t="s">
        <v>547</v>
      </c>
      <c r="G32" s="14"/>
      <c r="H32" s="14" t="s">
        <v>548</v>
      </c>
    </row>
    <row r="33" customFormat="false" ht="15" hidden="false" customHeight="false" outlineLevel="0" collapsed="false">
      <c r="A33" s="14" t="s">
        <v>423</v>
      </c>
      <c r="B33" s="14" t="s">
        <v>594</v>
      </c>
      <c r="C33" s="14" t="s">
        <v>20</v>
      </c>
      <c r="D33" s="14" t="n">
        <v>2</v>
      </c>
      <c r="E33" s="14" t="n">
        <v>0</v>
      </c>
      <c r="F33" s="14" t="s">
        <v>547</v>
      </c>
      <c r="G33" s="14"/>
      <c r="H33" s="14" t="s">
        <v>548</v>
      </c>
    </row>
    <row r="34" customFormat="false" ht="15" hidden="false" customHeight="false" outlineLevel="0" collapsed="false">
      <c r="A34" s="14" t="s">
        <v>448</v>
      </c>
      <c r="B34" s="14" t="s">
        <v>595</v>
      </c>
      <c r="C34" s="14" t="s">
        <v>20</v>
      </c>
      <c r="D34" s="14" t="n">
        <v>1</v>
      </c>
      <c r="E34" s="14" t="n">
        <v>1</v>
      </c>
      <c r="F34" s="15" t="s">
        <v>551</v>
      </c>
      <c r="G34" s="14"/>
      <c r="H34" s="14" t="s">
        <v>548</v>
      </c>
    </row>
    <row r="35" customFormat="false" ht="15" hidden="false" customHeight="false" outlineLevel="0" collapsed="false">
      <c r="A35" s="14" t="s">
        <v>596</v>
      </c>
      <c r="B35" s="14" t="s">
        <v>597</v>
      </c>
      <c r="C35" s="14" t="s">
        <v>20</v>
      </c>
      <c r="D35" s="14" t="n">
        <v>2</v>
      </c>
      <c r="E35" s="14" t="n">
        <v>1</v>
      </c>
      <c r="F35" s="14" t="s">
        <v>547</v>
      </c>
      <c r="G35" s="14"/>
      <c r="H35" s="14" t="s">
        <v>548</v>
      </c>
    </row>
    <row r="36" customFormat="false" ht="15" hidden="false" customHeight="false" outlineLevel="0" collapsed="false">
      <c r="A36" s="14" t="s">
        <v>598</v>
      </c>
      <c r="B36" s="14" t="s">
        <v>599</v>
      </c>
      <c r="C36" s="14" t="s">
        <v>17</v>
      </c>
      <c r="D36" s="14" t="n">
        <v>2</v>
      </c>
      <c r="E36" s="14" t="n">
        <v>1</v>
      </c>
      <c r="F36" s="14" t="s">
        <v>547</v>
      </c>
      <c r="G36" s="14"/>
      <c r="H36" s="14" t="s">
        <v>548</v>
      </c>
    </row>
    <row r="37" customFormat="false" ht="15" hidden="false" customHeight="false" outlineLevel="0" collapsed="false">
      <c r="A37" s="14" t="s">
        <v>536</v>
      </c>
      <c r="B37" s="14" t="s">
        <v>600</v>
      </c>
      <c r="C37" s="14" t="s">
        <v>17</v>
      </c>
      <c r="D37" s="14" t="n">
        <v>5</v>
      </c>
      <c r="E37" s="14" t="n">
        <v>0</v>
      </c>
      <c r="F37" s="14" t="s">
        <v>563</v>
      </c>
      <c r="G37" s="14"/>
      <c r="H37" s="14" t="s">
        <v>548</v>
      </c>
    </row>
    <row r="38" customFormat="false" ht="15" hidden="false" customHeight="false" outlineLevel="0" collapsed="false">
      <c r="A38" s="14" t="s">
        <v>601</v>
      </c>
      <c r="B38" s="14" t="s">
        <v>602</v>
      </c>
      <c r="C38" s="14" t="s">
        <v>17</v>
      </c>
      <c r="D38" s="14" t="n">
        <v>2</v>
      </c>
      <c r="E38" s="14" t="n">
        <v>1</v>
      </c>
      <c r="F38" s="14" t="s">
        <v>547</v>
      </c>
      <c r="G38" s="14"/>
      <c r="H38" s="14" t="s">
        <v>548</v>
      </c>
    </row>
    <row r="39" customFormat="false" ht="15" hidden="false" customHeight="false" outlineLevel="0" collapsed="false">
      <c r="A39" s="14" t="s">
        <v>253</v>
      </c>
      <c r="B39" s="14" t="s">
        <v>603</v>
      </c>
      <c r="C39" s="14" t="s">
        <v>17</v>
      </c>
      <c r="D39" s="14" t="n">
        <v>1</v>
      </c>
      <c r="E39" s="14" t="n">
        <v>0</v>
      </c>
      <c r="F39" s="15" t="s">
        <v>551</v>
      </c>
      <c r="G39" s="14"/>
      <c r="H39" s="14" t="s">
        <v>548</v>
      </c>
    </row>
    <row r="40" customFormat="false" ht="15" hidden="false" customHeight="false" outlineLevel="0" collapsed="false">
      <c r="A40" s="14" t="s">
        <v>604</v>
      </c>
      <c r="B40" s="14" t="s">
        <v>605</v>
      </c>
      <c r="C40" s="14" t="s">
        <v>17</v>
      </c>
      <c r="D40" s="14" t="n">
        <v>4</v>
      </c>
      <c r="E40" s="14" t="n">
        <v>2</v>
      </c>
      <c r="F40" s="14" t="s">
        <v>563</v>
      </c>
      <c r="G40" s="14"/>
      <c r="H40" s="14" t="s">
        <v>548</v>
      </c>
    </row>
    <row r="41" customFormat="false" ht="15" hidden="false" customHeight="false" outlineLevel="0" collapsed="false">
      <c r="A41" s="14" t="s">
        <v>606</v>
      </c>
      <c r="B41" s="14" t="s">
        <v>607</v>
      </c>
      <c r="C41" s="14" t="s">
        <v>17</v>
      </c>
      <c r="D41" s="14" t="n">
        <v>1</v>
      </c>
      <c r="E41" s="14" t="n">
        <v>0</v>
      </c>
      <c r="F41" s="15" t="s">
        <v>551</v>
      </c>
      <c r="G41" s="14"/>
      <c r="H41" s="14" t="s">
        <v>548</v>
      </c>
    </row>
    <row r="42" customFormat="false" ht="15" hidden="false" customHeight="false" outlineLevel="0" collapsed="false">
      <c r="A42" s="14" t="s">
        <v>274</v>
      </c>
      <c r="B42" s="14" t="s">
        <v>608</v>
      </c>
      <c r="C42" s="14" t="s">
        <v>17</v>
      </c>
      <c r="D42" s="14" t="n">
        <v>4</v>
      </c>
      <c r="E42" s="14" t="n">
        <v>1</v>
      </c>
      <c r="F42" s="14" t="s">
        <v>563</v>
      </c>
      <c r="G42" s="14"/>
      <c r="H42" s="14" t="s">
        <v>548</v>
      </c>
    </row>
    <row r="43" customFormat="false" ht="15" hidden="false" customHeight="false" outlineLevel="0" collapsed="false">
      <c r="A43" s="4" t="s">
        <v>609</v>
      </c>
      <c r="B43" s="4"/>
      <c r="C43" s="4"/>
      <c r="D43" s="4" t="n">
        <f aca="false">SUM(D2:D42)</f>
        <v>95</v>
      </c>
      <c r="E43" s="4" t="n">
        <f aca="false">SUM(E2:E42)</f>
        <v>24</v>
      </c>
      <c r="F43" s="4"/>
      <c r="G43" s="4"/>
      <c r="H43" s="4"/>
    </row>
    <row r="45" customFormat="false" ht="15" hidden="false" customHeight="false" outlineLevel="0" collapsed="false">
      <c r="A45" s="7" t="s">
        <v>610</v>
      </c>
    </row>
  </sheetData>
  <autoFilter ref="A1:H4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2026-10-06T07:07:36Z</dcterms:created>
  <dc:creator>openpyxl</dc:creator>
  <dc:description/>
  <dc:language>en-US</dc:language>
  <cp:lastModifiedBy/>
  <dcterms:modified xsi:type="dcterms:W3CDTF">2026-10-06T07:07:37Z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