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3"/>
    <sheet name="Craft register" sheetId="2" state="visible" r:id="rId4"/>
    <sheet name="GI register" sheetId="3" state="visible" r:id="rId5"/>
    <sheet name="Districts" sheetId="4" state="visible" r:id="rId6"/>
  </sheets>
  <definedNames>
    <definedName function="false" hidden="true" localSheetId="1" name="_xlnm._FilterDatabase" vbProcedure="false">'Craft register'!$A$1:$M$51</definedName>
    <definedName function="false" hidden="true" localSheetId="3" name="_xlnm._FilterDatabase" vbProcedure="false">Districts!$A$1:$H$34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<sst xmlns="http://schemas.openxmlformats.org/spreadsheetml/2006/main" count="1019" uniqueCount="572">
  <si>
    <t xml:space="preserve">Tisser Artisans Trust — Telangana craft register, first edition</t>
  </si>
  <si>
    <t xml:space="preserve">Companion database to 'Telangana: A Journey Through Crafts'  ·  craft mapping initiative</t>
  </si>
  <si>
    <t xml:space="preserve">How to use this workbook</t>
  </si>
  <si>
    <t xml:space="preserve">Craft register</t>
  </si>
  <si>
    <t xml:space="preserve">The master list. Add a new craft as a new row at the bottom, in the same format as the greyed example. Region, family, vitality and field-check are drop-downs.</t>
  </si>
  <si>
    <t xml:space="preserve">GI register</t>
  </si>
  <si>
    <t xml:space="preserve">Registered geographical indications, other classes, and significant crafts with no protection. Replace when the registry updates.</t>
  </si>
  <si>
    <t xml:space="preserve">Districts</t>
  </si>
  <si>
    <t xml:space="preserve">One row per district, with entry counts and survey priority. Use the 'Assigned to' and 'Survey status' columns to run the next field round.</t>
  </si>
  <si>
    <t xml:space="preserve">Counts</t>
  </si>
  <si>
    <t xml:space="preserve">Live counts by region, family and vitality. These read from the Craft register, so they update as you add rows.</t>
  </si>
  <si>
    <t xml:space="preserve">Craft entries recorded</t>
  </si>
  <si>
    <t xml:space="preserve">Entries awaiting field check</t>
  </si>
  <si>
    <t xml:space="preserve">Entries with a registered GI</t>
  </si>
  <si>
    <t xml:space="preserve">By region</t>
  </si>
  <si>
    <t xml:space="preserve">The Godavari North</t>
  </si>
  <si>
    <t xml:space="preserve">The Medak Plateau</t>
  </si>
  <si>
    <t xml:space="preserve">The Deccan Court</t>
  </si>
  <si>
    <t xml:space="preserve">The Ikat Belt</t>
  </si>
  <si>
    <t xml:space="preserve">Kakatiya Country</t>
  </si>
  <si>
    <t xml:space="preserve">Palamuru</t>
  </si>
  <si>
    <t xml:space="preserve">By vitality</t>
  </si>
  <si>
    <t xml:space="preserve">Thriving</t>
  </si>
  <si>
    <t xml:space="preserve">Holding</t>
  </si>
  <si>
    <t xml:space="preserve">At risk</t>
  </si>
  <si>
    <t xml:space="preserve">Critical</t>
  </si>
  <si>
    <t xml:space="preserve">By material family</t>
  </si>
  <si>
    <t xml:space="preserve">On the loom</t>
  </si>
  <si>
    <t xml:space="preserve">With the needle</t>
  </si>
  <si>
    <t xml:space="preserve">In metal</t>
  </si>
  <si>
    <t xml:space="preserve">In wood</t>
  </si>
  <si>
    <t xml:space="preserve">In clay</t>
  </si>
  <si>
    <t xml:space="preserve">In fibre</t>
  </si>
  <si>
    <t xml:space="preserve">In print</t>
  </si>
  <si>
    <t xml:space="preserve">In pigment</t>
  </si>
  <si>
    <t xml:space="preserve">In leather</t>
  </si>
  <si>
    <t xml:space="preserve">In paper</t>
  </si>
  <si>
    <t xml:space="preserve">In sound</t>
  </si>
  <si>
    <t xml:space="preserve">In stone</t>
  </si>
  <si>
    <t xml:space="preserve">In glass</t>
  </si>
  <si>
    <t xml:space="preserve">Sources: GI Registry Chennai and published state registration lists; state ODOP, handloom and handicraft cluster documentation; published cluster reporting and survey material.</t>
  </si>
  <si>
    <t xml:space="preserve">ID</t>
  </si>
  <si>
    <t xml:space="preserve">Craft name</t>
  </si>
  <si>
    <t xml:space="preserve">Local name</t>
  </si>
  <si>
    <t xml:space="preserve">Region</t>
  </si>
  <si>
    <t xml:space="preserve">District / belt</t>
  </si>
  <si>
    <t xml:space="preserve">Material family</t>
  </si>
  <si>
    <t xml:space="preserve">Community of makers</t>
  </si>
  <si>
    <t xml:space="preserve">Description</t>
  </si>
  <si>
    <t xml:space="preserve">Status tags</t>
  </si>
  <si>
    <t xml:space="preserve">GI application</t>
  </si>
  <si>
    <t xml:space="preserve">Vitality</t>
  </si>
  <si>
    <t xml:space="preserve">Field-check needed</t>
  </si>
  <si>
    <t xml:space="preserve">Source note</t>
  </si>
  <si>
    <t xml:space="preserve">RJ001</t>
  </si>
  <si>
    <t xml:space="preserve">Adilabad Dokra</t>
  </si>
  <si>
    <t xml:space="preserve">ఆదిలాబాద్ డోక్రా</t>
  </si>
  <si>
    <t xml:space="preserve">Adilabad (Jainoor · Tamsi · Kerameri · Adilabad rural)</t>
  </si>
  <si>
    <t xml:space="preserve">The Woj community, also called Wojari or Otari — hereditary casters working for the Gond and Kolam villages around them</t>
  </si>
  <si>
    <t xml:space="preserve">Lost-wax casting in brass, done without a single joint or weld. A clay core is built roughly to shape, covered in wax made from beeswax, the resin of the Damara orientalis tree and mustard oil, carved, then cased in clay with drain ducts cut into it. A crucible of brass scrap is tied to the mould and fired; when the wax runs out the mould is reversed and the metal fills the space it left. More than a hundred families work across five villages. What they cast is not decorative: Nagoba snake figures for the Mesram clan's January jatara, animal bells, measuring chittis, and the deities of households that have no other image-maker.</t>
  </si>
  <si>
    <t xml:space="preserve">GI 521 · 100+ families</t>
  </si>
  <si>
    <t xml:space="preserve">521</t>
  </si>
  <si>
    <t xml:space="preserve">No</t>
  </si>
  <si>
    <t xml:space="preserve">First edition desk research</t>
  </si>
  <si>
    <t xml:space="preserve">RJ002</t>
  </si>
  <si>
    <t xml:space="preserve">Gond Wall Painting</t>
  </si>
  <si>
    <t xml:space="preserve">గోండు చిత్రం</t>
  </si>
  <si>
    <t xml:space="preserve">Adilabad (Utnoor · Indravelli belt)</t>
  </si>
  <si>
    <t xml:space="preserve">Raj Gond and Pardhan households; the painting is done by women on house walls before Nagoba and Dandari</t>
  </si>
  <si>
    <t xml:space="preserve">Earth and rice-flour pigment laid on a mud wall in dot and dash fill, the same visual grammar that made Pardhan Gond painting famous when it moved to paper in Madhya Pradesh in the 1980s. In Adilabad it never moved to paper. It stays on the wall, is renewed before the festivals and washes off in the monsoon, which is why it has no market, no register entry and almost no documentation on this side of the state line.</t>
  </si>
  <si>
    <t xml:space="preserve">No GI · Ritual painting</t>
  </si>
  <si>
    <t xml:space="preserve">RJ003</t>
  </si>
  <si>
    <t xml:space="preserve">Gussadi Headdress Making</t>
  </si>
  <si>
    <t xml:space="preserve">గుస్సాడి</t>
  </si>
  <si>
    <t xml:space="preserve">Adilabad · Komaram Bheem Asifabad (Gond villages)</t>
  </si>
  <si>
    <t xml:space="preserve">Raj Gond men who dance the Gussadi at Dandari, each making his own</t>
  </si>
  <si>
    <t xml:space="preserve">A headdress of peacock feathers bound to a frame over a deer-horn crest, worn with a goat-hair cape for the Dandari dance in the week after Diwali. It is made by the dancer, not for sale, and the peacock feather is now collected rather than taken. The craft is listed here because it is the most skilled object made in these villages and because the obvious risk — that it becomes a stage prop made by somebody else — has already begun.</t>
  </si>
  <si>
    <t xml:space="preserve">Field-check · Peacock feather</t>
  </si>
  <si>
    <t xml:space="preserve">Yes</t>
  </si>
  <si>
    <t xml:space="preserve">RJ004</t>
  </si>
  <si>
    <t xml:space="preserve">Gond and Kolam Bamboo</t>
  </si>
  <si>
    <t xml:space="preserve">వెదురు పని</t>
  </si>
  <si>
    <t xml:space="preserve">Adilabad · Komaram Bheem Asifabad (Utnoor · Kerameri)</t>
  </si>
  <si>
    <t xml:space="preserve">Kolam and Gond households; the Kolam are a particularly vulnerable tribal group</t>
  </si>
  <si>
    <t xml:space="preserve">Grain baskets, winnows, fish traps and the thatti screen, split and woven from the bamboo of the Adilabad forest. Made for the house and traded locally in small quantities. The Kolam in particular are counted as a PVTG and their craft has never been enumerated as an occupation, which means every scheme that works through artisan registration passes over them.</t>
  </si>
  <si>
    <t xml:space="preserve">Field-check · Household craft</t>
  </si>
  <si>
    <t xml:space="preserve">RJ005</t>
  </si>
  <si>
    <t xml:space="preserve">Asifabad Cane and Reed</t>
  </si>
  <si>
    <t xml:space="preserve">బెత్తపు పని</t>
  </si>
  <si>
    <t xml:space="preserve">Komaram Bheem Asifabad (Sirpur · Bejjur)</t>
  </si>
  <si>
    <t xml:space="preserve">Forest-edge households across the Sirpur and Bejjur belt</t>
  </si>
  <si>
    <t xml:space="preserve">Cane and reed furniture, baskets and mats worked along the Pranahita. The craft follows the minor forest produce, and the produce follows what the forest department allows to be collected in a given year, so the output varies more than the skill does. Verification here means establishing how many households still take a collection permit.</t>
  </si>
  <si>
    <t xml:space="preserve">Field-check · Forest produce</t>
  </si>
  <si>
    <t xml:space="preserve">RJ006</t>
  </si>
  <si>
    <t xml:space="preserve">Nirmal Toys</t>
  </si>
  <si>
    <t xml:space="preserve">నిర్మల్ బొమ్మలు</t>
  </si>
  <si>
    <t xml:space="preserve">Nirmal (Nirmal town)</t>
  </si>
  <si>
    <t xml:space="preserve">The Naqqash families, brought here under the Nizams and said to have come originally from Rajasthan</t>
  </si>
  <si>
    <t xml:space="preserve">Carved — not turned — from poniki, the soft white wood of the duduku tree, then coated with a tamarind-seed paste, polished and painted in oil with a gold-toned enamel made locally from herbal extracts. Fruit, birds, animals and figures. The gold finish is the signature and is the thing a mass producer cannot match cheaply; the carving is what takes the time. One of three geographical indications held by this one town.</t>
  </si>
  <si>
    <t xml:space="preserve">GI 91 · Poniki wood</t>
  </si>
  <si>
    <t xml:space="preserve">91</t>
  </si>
  <si>
    <t xml:space="preserve">RJ007</t>
  </si>
  <si>
    <t xml:space="preserve">Nirmal Paintings</t>
  </si>
  <si>
    <t xml:space="preserve">నిర్మల్ చిత్రాలు</t>
  </si>
  <si>
    <t xml:space="preserve">The same Naqqash families; the painting and the toy trade share a workshop</t>
  </si>
  <si>
    <t xml:space="preserve">Tempera on a seasoned wood panel, usually black or deep red, with figures drawn from the Ajanta line and the Mughal and Kangra miniature traditions and finished in gold. The panels were made for Nizam-era interiors and are now made for hotel lobbies and gift commissions. Fewer households paint than carve, and the painting is the harder of the two to pass on.</t>
  </si>
  <si>
    <t xml:space="preserve">GI 106 · Gold on black</t>
  </si>
  <si>
    <t xml:space="preserve">106</t>
  </si>
  <si>
    <t xml:space="preserve">RJ008</t>
  </si>
  <si>
    <t xml:space="preserve">Nirmal Furniture</t>
  </si>
  <si>
    <t xml:space="preserve">నిర్మల్ ఫర్నిచర్</t>
  </si>
  <si>
    <t xml:space="preserve">Nirmal (Nirmal · Bhainsa)</t>
  </si>
  <si>
    <t xml:space="preserve">Carpenter and Naqqash households working to order</t>
  </si>
  <si>
    <t xml:space="preserve">Low tables, screens, chests and chairs in the same soft wood, lacquered and painted with the same gold work as the panels. It is the least visible of Nirmal's three registrations and the one most exposed to factory furniture — a hand-painted screen competes with a printed laminate at a tenth of the price, and loses on everything except the thing that cannot be photographed.</t>
  </si>
  <si>
    <t xml:space="preserve">GI 105 · Lacquered</t>
  </si>
  <si>
    <t xml:space="preserve">105</t>
  </si>
  <si>
    <t xml:space="preserve">RJ009</t>
  </si>
  <si>
    <t xml:space="preserve">Mancherial Bamboo Basketry</t>
  </si>
  <si>
    <t xml:space="preserve">మంచిర్యాల వెదురు</t>
  </si>
  <si>
    <t xml:space="preserve">Mancherial (Luxettipet · Chennur)</t>
  </si>
  <si>
    <t xml:space="preserve">Medara households, the bamboo-working community of the Telugu country</t>
  </si>
  <si>
    <t xml:space="preserve">The Medara work bamboo as a caste occupation across the whole state; Mancherial and the Godavari bank villages are one of the denser concentrations. Baskets, cradles, grain bins and ceremonial items. Plastic took the utility market thirty years ago and what is left is the ritual order — which is steady, small and not enough to live on.</t>
  </si>
  <si>
    <t xml:space="preserve">Field-check · Medara households</t>
  </si>
  <si>
    <t xml:space="preserve">RJ010</t>
  </si>
  <si>
    <t xml:space="preserve">Nizamabad Handloom</t>
  </si>
  <si>
    <t xml:space="preserve">నిజామాబాద్ చేనేత</t>
  </si>
  <si>
    <t xml:space="preserve">Nizamabad (Bodhan · Armoor · Dichpally)</t>
  </si>
  <si>
    <t xml:space="preserve">Padmasali weaver cooperatives across the Bodhan and Armoor mandals</t>
  </si>
  <si>
    <t xml:space="preserve">Plain and checked cotton for the domestic market, woven in cooperative societies rather than for a named weave. It is exactly the kind of handloom the register cannot see: competent, large, unbranded, and therefore absent from every list of protected crafts even though it employs more weavers than several of them put together.</t>
  </si>
  <si>
    <t xml:space="preserve">Field-check · Cooperative belt</t>
  </si>
  <si>
    <t xml:space="preserve">RJ011</t>
  </si>
  <si>
    <t xml:space="preserve">Kamareddy Banjara Needlework</t>
  </si>
  <si>
    <t xml:space="preserve">బంజారా కుట్టు</t>
  </si>
  <si>
    <t xml:space="preserve">Kamareddy (thandas across Banswada · Yellareddy)</t>
  </si>
  <si>
    <t xml:space="preserve">Banjara (Lambada) women of the thandas; the stitch passes mother to daughter and is learned before marriage</t>
  </si>
  <si>
    <t xml:space="preserve">Mirror, cowrie, coin and chain stitch worked on a dark ground in red, yellow and white — the phetiya skirt, the kanchali blouse and the chantiya head cloth. The market version is a cushion cover. The difference between the two is that the first is a woman's own dowry work, kept and repaired for decades, and the second is piecework at a price set by somebody else.</t>
  </si>
  <si>
    <t xml:space="preserve">Lambadi tradition · Women's work</t>
  </si>
  <si>
    <t xml:space="preserve">RJ012</t>
  </si>
  <si>
    <t xml:space="preserve">Dharmapuri Bell Metal</t>
  </si>
  <si>
    <t xml:space="preserve">ధర్మపురి కంచు</t>
  </si>
  <si>
    <t xml:space="preserve">Jagtial (Dharmapuri)</t>
  </si>
  <si>
    <t xml:space="preserve">Hereditary metal-casting families supplying the Dharmapuri temple town</t>
  </si>
  <si>
    <t xml:space="preserve">Bells, lamps, vessels and temple utensils cast and turned for a pilgrimage economy on the Godavari. The work survives because the temple keeps ordering; it is not exported and does not appear in any craft survey of the state. The first thing a field visit has to establish is how many furnaces are still lit.</t>
  </si>
  <si>
    <t xml:space="preserve">Field-check · Temple supply</t>
  </si>
  <si>
    <t xml:space="preserve">RJ013</t>
  </si>
  <si>
    <t xml:space="preserve">Karimnagar Silver Filigree</t>
  </si>
  <si>
    <t xml:space="preserve">కరీంనగర్ వెండి పని</t>
  </si>
  <si>
    <t xml:space="preserve">Karimnagar (Karimnagar town · Elgandal)</t>
  </si>
  <si>
    <t xml:space="preserve">Vishwakarma goldsmith families; about 520 artisans enrolled in the Silver Filigree of Karimnagar Welfare Society (SIFKA), formed 2008</t>
  </si>
  <si>
    <t xml:space="preserve">Silver melted into rods, drawn through successively finer dies into wire, then bent, coiled and soldered into a mesh that holds its own shape with no backing. Roughly three per cent copper goes in at the rod stage, because pure silver will not take the drawing. The craft is about four hundred years old here and is tied to Elgandal fort, an armoury under the Mughals and the Nizams that drew metalworkers from a long way off. Known locally as Tarkasi.</t>
  </si>
  <si>
    <t xml:space="preserve">GI 53 · 520 in SIFKA</t>
  </si>
  <si>
    <t xml:space="preserve">53</t>
  </si>
  <si>
    <t xml:space="preserve">RJ014</t>
  </si>
  <si>
    <t xml:space="preserve">Sircilla Powerloom Weaving</t>
  </si>
  <si>
    <t xml:space="preserve">సిరిసిల్ల మగ్గం</t>
  </si>
  <si>
    <t xml:space="preserve">Rajanna Sircilla (Sircilla · Peddur)</t>
  </si>
  <si>
    <t xml:space="preserve">Contract weavers working looms owned by asamis — about 25,000 workers at the trade's height</t>
  </si>
  <si>
    <t xml:space="preserve">Sircilla weaves on power, on contract, for a merchant who supplies the yarn and takes the cloth. Four hundred and two weavers died by suicide here between 2004 and 2014, the longest such record attached to any single weaving town in India, and reporting has started again: thirty-four deaths in the three years to 2026. Turnover rose from about ₹250 crore to ₹1,000 crore a year over the same period. Nothing Sircilla makes carries a name, so nothing it makes can be registered — the register is built for weaves, and this is a labour market.</t>
  </si>
  <si>
    <t xml:space="preserve">No GI · 402 deaths 2004–14</t>
  </si>
  <si>
    <t xml:space="preserve">RJ015</t>
  </si>
  <si>
    <t xml:space="preserve">Siddipet Gollabhama Saree</t>
  </si>
  <si>
    <t xml:space="preserve">గొల్లభామ చీర</t>
  </si>
  <si>
    <t xml:space="preserve">Siddipet (Siddipet town · Narayanraopet)</t>
  </si>
  <si>
    <t xml:space="preserve">Padmasali weaving households of Siddipet; at last count a few dozen looms</t>
  </si>
  <si>
    <t xml:space="preserve">A cotton saree with the gollabhama — the milkmaid carrying her pot — lifted into the body and border by extra weft, figure by figure, without a jacquard. The motif is specific to this town and has no equivalent elsewhere in the Deccan. It is slow: the weaver stops the shuttle for every figure. Registered in 2011, and the number of looms doing it has fallen since, which is the pattern this volume keeps finding.</t>
  </si>
  <si>
    <t xml:space="preserve">GI 188 · Extra weft</t>
  </si>
  <si>
    <t xml:space="preserve">188</t>
  </si>
  <si>
    <t xml:space="preserve">RJ016</t>
  </si>
  <si>
    <t xml:space="preserve">Cheriyal Scroll Painting</t>
  </si>
  <si>
    <t xml:space="preserve">చేరియాల్ పటం</t>
  </si>
  <si>
    <t xml:space="preserve">Siddipet (Cheriyal)</t>
  </si>
  <si>
    <t xml:space="preserve">Nakashi families of Cheriyal — a handful of households, the best known being the Danalakota and Vaikuntam lines</t>
  </si>
  <si>
    <t xml:space="preserve">Khadi cotton coated three times with rice starch, white suddha matti clay, boiled tamarind-seed paste and gum, each coat dried before the next. Drawn straight on with a brush of squirrel hair tied to a stick, in colours ground from sea shell, lamp soot and turmeric, with red behind almost everything and no perspective at all. The scrolls ran three feet wide and forty to forty-five feet long, around fifty panels, unrolled one panel at a time by the Kaki Padagollu balladeers who travelled in teams of five with harmonium, tabla and castanets. Those teams no longer travel. The painters now make single framed panels, which is a different trade wearing the same name.</t>
  </si>
  <si>
    <t xml:space="preserve">GI 190 · Last outpost</t>
  </si>
  <si>
    <t xml:space="preserve">190</t>
  </si>
  <si>
    <t xml:space="preserve">RJ017</t>
  </si>
  <si>
    <t xml:space="preserve">Cheriyal Masks and Dolls</t>
  </si>
  <si>
    <t xml:space="preserve">చేరియాల్ ముసుగులు</t>
  </si>
  <si>
    <t xml:space="preserve">The same Nakashi households; the masks were made for the same performers</t>
  </si>
  <si>
    <t xml:space="preserve">Built up from sawdust and tamarind-seed paste over a light wood core, dried, coated and painted in the scroll palette. They were character heads for the performances the scrolls illustrated. With the performance gone they have become the saleable half of the craft, and for several households they are now the larger half of the income.</t>
  </si>
  <si>
    <t xml:space="preserve">Nakashi work · Sawdust and tamarind</t>
  </si>
  <si>
    <t xml:space="preserve">RJ018</t>
  </si>
  <si>
    <t xml:space="preserve">Dubbaka Handloom</t>
  </si>
  <si>
    <t xml:space="preserve">దుబ్బాక చేనేత</t>
  </si>
  <si>
    <t xml:space="preserve">Siddipet (Dubbaka · Husnabad)</t>
  </si>
  <si>
    <t xml:space="preserve">Padmasali cooperative weavers</t>
  </si>
  <si>
    <t xml:space="preserve">Cotton sarees and dress material for the state's own schemes and the cooperative shops. Dubbaka is one of the towns the Bathukamma saree scheme was supposed to support and one of the places where weavers say the orders went to powerlooms elsewhere instead. That dispute is the single most important thing to verify in this district.</t>
  </si>
  <si>
    <t xml:space="preserve">RJ019</t>
  </si>
  <si>
    <t xml:space="preserve">Medak Terracotta Votives</t>
  </si>
  <si>
    <t xml:space="preserve">మట్టి బొమ్మలు</t>
  </si>
  <si>
    <t xml:space="preserve">Medak (Ramayampet · Papannapet)</t>
  </si>
  <si>
    <t xml:space="preserve">Kummari potter households supplying village shrines</t>
  </si>
  <si>
    <t xml:space="preserve">Horses, bulls and guardian figures made for the Pochamma and Mysamma shrines that stand at the edge of almost every village in this part of Telangana. They are offerings, left in the open to weather, which is why the demand renews and the objects do not accumulate. No market beyond the shrine, and therefore no register entry and no scheme.</t>
  </si>
  <si>
    <t xml:space="preserve">Field-check · Shrine demand</t>
  </si>
  <si>
    <t xml:space="preserve">RJ020</t>
  </si>
  <si>
    <t xml:space="preserve">Narayankhed Banjara Embroidery</t>
  </si>
  <si>
    <t xml:space="preserve">బంజారా ఎంబ్రాయిడరీ</t>
  </si>
  <si>
    <t xml:space="preserve">Sangareddy (Narayankhed · Zaheerabad thandas)</t>
  </si>
  <si>
    <t xml:space="preserve">Banjara women across the Narayankhed and Zaheerabad thandas</t>
  </si>
  <si>
    <t xml:space="preserve">The same stitch vocabulary as the Kamareddy thandas, worked on the Karnataka border where the Lambani and Banjara traditions meet. Several self-help groups here produce for urban buyers; the honest question is how much of the price reaches the woman holding the needle, and nobody has published an answer for this belt.</t>
  </si>
  <si>
    <t xml:space="preserve">Women's work · Thanda craft</t>
  </si>
  <si>
    <t xml:space="preserve">RJ021</t>
  </si>
  <si>
    <t xml:space="preserve">Medara Bamboo Basketry</t>
  </si>
  <si>
    <t xml:space="preserve">మేదర వెదురు</t>
  </si>
  <si>
    <t xml:space="preserve">Sangareddy (Jogipet · Andole) · Medak</t>
  </si>
  <si>
    <t xml:space="preserve">Medara households; the community takes its name from the work</t>
  </si>
  <si>
    <t xml:space="preserve">Split bamboo worked into baskets, trays, cradles, fencing and the frames that village festivals are built around. The Medara are one of the few communities in India whose caste name is the craft name, which has meant that when the craft lost its market the community lost its stated occupation at the same time.</t>
  </si>
  <si>
    <t xml:space="preserve">Field-check · Caste occupation</t>
  </si>
  <si>
    <t xml:space="preserve">RJ022</t>
  </si>
  <si>
    <t xml:space="preserve">Hyderabad Lac Bangles</t>
  </si>
  <si>
    <t xml:space="preserve">లక్క గాజులు</t>
  </si>
  <si>
    <t xml:space="preserve">Hyderabad (Laad Bazaar)</t>
  </si>
  <si>
    <t xml:space="preserve">About 300 workshop families in and around Laad Bazaar, many of them working from one room behind the shop</t>
  </si>
  <si>
    <t xml:space="preserve">Lac is softened over a coal flame, rolled around a wooden former into a ring, then set with coloured glass and mirror while still warm. Laad Bazaar takes its name from the lac. The bangles are bridal — a Hyderabadi wedding orders them by the set — which is what has kept the trade alive while the rest of the court crafts thinned out. Registered in 2023, the state's most recent craft filing and the only one made after bifurcation.</t>
  </si>
  <si>
    <t xml:space="preserve">GI 917 · Filed 2023</t>
  </si>
  <si>
    <t xml:space="preserve">917</t>
  </si>
  <si>
    <t xml:space="preserve">RJ023</t>
  </si>
  <si>
    <t xml:space="preserve">Hyderabad Bidriware</t>
  </si>
  <si>
    <t xml:space="preserve">బిద్రీ</t>
  </si>
  <si>
    <t xml:space="preserve">Hyderabad (Old City workshops)</t>
  </si>
  <si>
    <t xml:space="preserve">A small number of inlay workshops, several of them families that moved from Bidar generations ago</t>
  </si>
  <si>
    <t xml:space="preserve">A zinc-and-copper alloy cast, chiselled, inlaid with silver wire or sheet, then blackened in a solution carried from inside Bidar fort — the soil is the active ingredient and has never been successfully substituted. Hyderabad has made bidri for three centuries as the Deccan's other centre. The geographical indication belongs to Bidar, in Karnataka, and the Hyderabad workshops sit outside it: the same craft, the same technique, the wrong side of a state line drawn in 1956.</t>
  </si>
  <si>
    <t xml:space="preserve">No GI here · Zinc and silver</t>
  </si>
  <si>
    <t xml:space="preserve">RJ024</t>
  </si>
  <si>
    <t xml:space="preserve">Zardozi and Karchobi</t>
  </si>
  <si>
    <t xml:space="preserve">జర్దోజీ</t>
  </si>
  <si>
    <t xml:space="preserve">Hyderabad (Old City · Begum Bazaar)</t>
  </si>
  <si>
    <t xml:space="preserve">Karchob workshops, largely Muslim households, men at the frame and women finishing at home</t>
  </si>
  <si>
    <t xml:space="preserve">Metal thread, sequin, dabka and stone couched onto cloth stretched on a wooden karchob frame with an ari hook. Hyderabad's version serves the wedding and the khada dupatta trade and competes directly with Lucknow and Mumbai. The work is steady and the rate is per piece, which means that a skilled hand and a fast hand earn the same and only the fast hand lasts.</t>
  </si>
  <si>
    <t xml:space="preserve">Wedding trade · Piece rate</t>
  </si>
  <si>
    <t xml:space="preserve">RJ025</t>
  </si>
  <si>
    <t xml:space="preserve">Hyderabad Pearl Working</t>
  </si>
  <si>
    <t xml:space="preserve">ముత్యాల పని</t>
  </si>
  <si>
    <t xml:space="preserve">Hyderabad (Charminar · Pathergatti)</t>
  </si>
  <si>
    <t xml:space="preserve">Drilling, bleaching and stringing workshops behind the Charminar pearl market</t>
  </si>
  <si>
    <t xml:space="preserve">Hyderabad has never produced a pearl. What it has is four hundred years of processing — drilling by hand on a bow drill, bleaching, grading and stringing — a skill set the Qutb Shahi and Asaf Jahi trade built and the city kept after the trade routes changed. It is a real craft with real specialists and it is invisible to every craft scheme in the state, because the register classifies it as jewellery retail.</t>
  </si>
  <si>
    <t xml:space="preserve">Trade craft · No GI</t>
  </si>
  <si>
    <t xml:space="preserve">RJ026</t>
  </si>
  <si>
    <t xml:space="preserve">Himroo and Mashru</t>
  </si>
  <si>
    <t xml:space="preserve">హిమ్రూ · మష్రూ</t>
  </si>
  <si>
    <t xml:space="preserve">Hyderabad</t>
  </si>
  <si>
    <t xml:space="preserve">A handful of weavers; the Hyderabad drawlooms largely stopped in the twentieth century</t>
  </si>
  <si>
    <t xml:space="preserve">Himroo brocades a silk pattern over a cotton ground; mashru puts a silk face on a cotton back, woven so that only cotton touches the skin. Both were court cloth under the Nizams and both are now associated mainly with Aurangabad, where a few looms survived. In Hyderabad the trade is effectively over. It is listed here as a named gap: a cloth the city is historically responsible for, holding no registration on this side and almost no practitioners.</t>
  </si>
  <si>
    <t xml:space="preserve">Field-check · Near-extinct</t>
  </si>
  <si>
    <t xml:space="preserve">RJ027</t>
  </si>
  <si>
    <t xml:space="preserve">Tandur Limestone Dressing</t>
  </si>
  <si>
    <t xml:space="preserve">తాండూరు రాయి</t>
  </si>
  <si>
    <t xml:space="preserve">Vikarabad (Tandur · Basheerabad)</t>
  </si>
  <si>
    <t xml:space="preserve">Quarry and dressing yards employing migrant and local labour at scale</t>
  </si>
  <si>
    <t xml:space="preserve">The blue-grey slab that floors a large share of south India, split along its natural bed and hand-dressed before polishing. Tandur stone is named after the town the way Kadapa black is named after its own, and like Kadapa it carries no protection of any kind while the agricultural product of the same town — Tandur redgram — was registered in 2022. The stone employs far more people than the pulse.</t>
  </si>
  <si>
    <t xml:space="preserve">Quarry belt · No GI</t>
  </si>
  <si>
    <t xml:space="preserve">RJ028</t>
  </si>
  <si>
    <t xml:space="preserve">Chevella Leather Footwear</t>
  </si>
  <si>
    <t xml:space="preserve">చెప్పుల తయారీ</t>
  </si>
  <si>
    <t xml:space="preserve">Ranga Reddy (Chevella · Ibrahimpatnam)</t>
  </si>
  <si>
    <t xml:space="preserve">Madiga and Chamar households making and repairing for the villages around them</t>
  </si>
  <si>
    <t xml:space="preserve">Vegetable-tanned hide cut and stitched into the plain Deccan chappal, with repair work carrying most of the income. The trade has been undercut twice: first by moulded rubber and then by the collapse of local tanning, so the hide now comes in from outside. It is one of the oldest continuous crafts in the state and one of the least likely to be recorded as one.</t>
  </si>
  <si>
    <t xml:space="preserve">Field-check · Village supply</t>
  </si>
  <si>
    <t xml:space="preserve">RJ029</t>
  </si>
  <si>
    <t xml:space="preserve">Pochampally Ikat</t>
  </si>
  <si>
    <t xml:space="preserve">పోచంపల్లి ఇకత్</t>
  </si>
  <si>
    <t xml:space="preserve">Yadadri Bhuvanagiri (Bhoodan Pochampally and about 80 villages)</t>
  </si>
  <si>
    <t xml:space="preserve">Padmasali weaving households across the Pochampally, Choutuppal and Bhongir belt</t>
  </si>
  <si>
    <t xml:space="preserve">The yarn is dyed before it is woven. Sections of warp or weft are bound off, dipped, unbound and re-bound for each colour, so the pattern exists in the thread before the loom sees it — and the weaver's job is to make the two halves meet. The first Telangana craft ever registered, in 2004, and the one whose decline is best documented: active looms in the belt fell from about fourteen thousand to nine thousand in a decade. Weavers' organisations report eight suicides at Pochampally and thirty-three across Yadadri district. Powerlooms print the design and sell it under the name, which the registration has not stopped.</t>
  </si>
  <si>
    <t xml:space="preserve">GI 4 · 14,000 to 9,000 looms</t>
  </si>
  <si>
    <t xml:space="preserve">4</t>
  </si>
  <si>
    <t xml:space="preserve">RJ030</t>
  </si>
  <si>
    <t xml:space="preserve">Puttapaka Telia Rumal</t>
  </si>
  <si>
    <t xml:space="preserve">తెలియా రుమాలు</t>
  </si>
  <si>
    <t xml:space="preserve">Yadadri Bhuvanagiri (Puttapaka)</t>
  </si>
  <si>
    <t xml:space="preserve">A small number of double-ikat weavers at Puttapaka, the line revived by Gajam Govardhana</t>
  </si>
  <si>
    <t xml:space="preserve">Telia means oil and rumal means square. The cotton is worked for weeks in sheep-dung ash and sesame oil before anything is tied, which is what lets a coarse cotton take and hold the deep red. Then both warp and weft are resist-tied — double ikat, practised in only three places on earth. Rumals are tied in sets of eight, folded so all eight take the same binding; large resists are wrapped in strips cut from bicycle inner tubes, small ones in cotton yarn. Red is always dyed first and then tied off before the black. Fifteen weft bundles for a simple design, up to a hundred and fifty for a complex one. Feathering on every edge of a motif is the proof it is double.</t>
  </si>
  <si>
    <t xml:space="preserve">GI 599 · Double ikat</t>
  </si>
  <si>
    <t xml:space="preserve">599</t>
  </si>
  <si>
    <t xml:space="preserve">RJ031</t>
  </si>
  <si>
    <t xml:space="preserve">Puttapaka Saree</t>
  </si>
  <si>
    <t xml:space="preserve">పుట్టపాక చీర</t>
  </si>
  <si>
    <t xml:space="preserve">The weaving households of Puttapaka — most of the village's looms</t>
  </si>
  <si>
    <t xml:space="preserve">A double-ikat saree with a tie-dyed body and a contrast pallu, finer and slower than the Pochampally single ikat it is usually sold as. The village holds a registration for the telia rumal, which almost nobody weaves, and none for the saree, which almost everybody does. That is the gap in miniature: the register protected the rarity and left the livelihood uncovered.</t>
  </si>
  <si>
    <t xml:space="preserve">No GI · Sold as Pochampally</t>
  </si>
  <si>
    <t xml:space="preserve">RJ032</t>
  </si>
  <si>
    <t xml:space="preserve">Koyyalagudem Ikat</t>
  </si>
  <si>
    <t xml:space="preserve">కొయ్యలగూడెం ఇకత్</t>
  </si>
  <si>
    <t xml:space="preserve">Nalgonda (Koyyalagudem · Chityal)</t>
  </si>
  <si>
    <t xml:space="preserve">Weaving households in the villages west of Nalgonda town</t>
  </si>
  <si>
    <t xml:space="preserve">The same technique as Pochampally, in villages that fall inside the registered area and outside the name. Koyyalagudem weaves silk and cotton ikat to order for master weavers in Pochampally and Hyderabad. How much of the cloth sold as Pochampally is actually woven here is not recorded anywhere, and is the obvious thing to measure.</t>
  </si>
  <si>
    <t xml:space="preserve">Field-check · Within the GI area</t>
  </si>
  <si>
    <t xml:space="preserve">RJ033</t>
  </si>
  <si>
    <t xml:space="preserve">Nalgonda Palm Leaf Craft</t>
  </si>
  <si>
    <t xml:space="preserve">తాటి ఆకు పని</t>
  </si>
  <si>
    <t xml:space="preserve">Nalgonda (Devarakonda · Chityal)</t>
  </si>
  <si>
    <t xml:space="preserve">Palm-tapper and labourer households; largely women's work</t>
  </si>
  <si>
    <t xml:space="preserve">Mats, fans, baskets and the leaf boxes used at weddings, split and plaited from the palmyra that lines every tank bund in this district. It is the cheapest craft in the volume to learn and the hardest to earn from, and it survives because the raw material is free and the alternative is nothing.</t>
  </si>
  <si>
    <t xml:space="preserve">RJ034</t>
  </si>
  <si>
    <t xml:space="preserve">Panagal Stone Carving</t>
  </si>
  <si>
    <t xml:space="preserve">పానగల్లు శిల్పం</t>
  </si>
  <si>
    <t xml:space="preserve">Nalgonda (Panagal · Nalgonda town)</t>
  </si>
  <si>
    <t xml:space="preserve">Shilpi families working to temple commission</t>
  </si>
  <si>
    <t xml:space="preserve">Granite and dolerite carved for temple renovation and new images, in the line that built Panagal's Pachala Someswara and Chaya Someswara temples under the Kakatiyas. The work exists because temples keep being repaired. It is a commission trade with no product and no market stall, so it falls outside every craft survey conducted in the state.</t>
  </si>
  <si>
    <t xml:space="preserve">Field-check · Temple work</t>
  </si>
  <si>
    <t xml:space="preserve">RJ035</t>
  </si>
  <si>
    <t xml:space="preserve">Suryapet Handloom</t>
  </si>
  <si>
    <t xml:space="preserve">సూర్యాపేట చేనేత</t>
  </si>
  <si>
    <t xml:space="preserve">Suryapet (Suryapet · Kodad · Thungathurthy)</t>
  </si>
  <si>
    <t xml:space="preserve">Padmasali cooperative weavers across the eastern ikat belt</t>
  </si>
  <si>
    <t xml:space="preserve">Cotton and polycotton sarees woven on contract and through societies. Suryapet sits at the edge of the ikat belt and weaves both tie-dyed and plain cloth depending on what the master weaver is buying that season. It is the clearest case in this region of a large weaving population with no name of its own to defend.</t>
  </si>
  <si>
    <t xml:space="preserve">RJ036</t>
  </si>
  <si>
    <t xml:space="preserve">Pembarthi Metal Craft</t>
  </si>
  <si>
    <t xml:space="preserve">పెంబర్తి కంచు పని</t>
  </si>
  <si>
    <t xml:space="preserve">Jangaon (Pembarthi)</t>
  </si>
  <si>
    <t xml:space="preserve">Vishwakarma sheet-metal families; the village once held close to six hundred working households</t>
  </si>
  <si>
    <t xml:space="preserve">A brass or copper sheet is bedded on hot lac on a wooden table so it will take a blow without tearing. The design is transferred and then raised from the back with small hammers and fine chisels and chased from the front — repoussé, and the lac is what makes it possible. The piece is warmed off the bed, cleaned with ash, then washed in tamarind water, filed and buffed. The Kakatiyas commissioned temple doors, chariot fittings and lamps; the Nizams added paandans and boxes; the trade now makes nameplates, trophies and wall panels with the same two tools.</t>
  </si>
  <si>
    <t xml:space="preserve">GI 194 · Once 600 families</t>
  </si>
  <si>
    <t xml:space="preserve">194</t>
  </si>
  <si>
    <t xml:space="preserve">RJ037</t>
  </si>
  <si>
    <t xml:space="preserve">Warangal Durries</t>
  </si>
  <si>
    <t xml:space="preserve">వరంగల్ దుర్రీలు</t>
  </si>
  <si>
    <t xml:space="preserve">Warangal (Kothawada and seven villages)</t>
  </si>
  <si>
    <t xml:space="preserve">More than 98% Padmasali; about two thousand artisans in Warangal and the villages around it</t>
  </si>
  <si>
    <t xml:space="preserve">A flat floor weave built by interlocking the wefts where two colours meet, so the pattern is structural and reversible rather than printed on. Pit looms mostly, with two weavers side by side on one loom for a long repeat. Warp counts of 3/6, 2/10 and 2/20; rice-starch sizing cut with coconut or groundnut oil. The named designs are a vocabulary in themselves — Sitammajada, the braid of Sita; Mogga, the bud; Lahari, the wave; and the mihrab arch woven into the jainamaaz prayer rug.</t>
  </si>
  <si>
    <t xml:space="preserve">GI 523 · ~2,000 artisans</t>
  </si>
  <si>
    <t xml:space="preserve">523</t>
  </si>
  <si>
    <t xml:space="preserve">RJ038</t>
  </si>
  <si>
    <t xml:space="preserve">Hanumakonda Durrie Printing</t>
  </si>
  <si>
    <t xml:space="preserve">దుర్రీ ముద్రణ</t>
  </si>
  <si>
    <t xml:space="preserve">Hanumakonda (Kazipet · Elkathurthy)</t>
  </si>
  <si>
    <t xml:space="preserve">Dyeing and printing units serving the Warangal durrie trade</t>
  </si>
  <si>
    <t xml:space="preserve">The block printing and kalamkari-style surface work applied to durries and furnishing cloth after weaving, in natural and azo-free dyes. It is a supply craft — it exists because the durrie trade exists — and like every supply craft in this series it holds no protection while the thing it serves does.</t>
  </si>
  <si>
    <t xml:space="preserve">Field-check · Supply craft</t>
  </si>
  <si>
    <t xml:space="preserve">RJ039</t>
  </si>
  <si>
    <t xml:space="preserve">Ramappa Temple Stone Work</t>
  </si>
  <si>
    <t xml:space="preserve">రామప్ప శిల్పం</t>
  </si>
  <si>
    <t xml:space="preserve">Jayashankar Bhupalpally (Palampet · Ramappa)</t>
  </si>
  <si>
    <t xml:space="preserve">Shilpi and conservation masons working under the temple authority and the Archaeological Survey</t>
  </si>
  <si>
    <t xml:space="preserve">Ramappa was inscribed as a World Heritage Site in 2021. Its sandstone bracket figures and the floating brick of its tower are the high point of Kakatiya building, and the living craft attached to them now is conservation: matching stone, cutting replacements, consolidating what is there. That is real stone-carving skill with no product to sell, which means it survives only as long as the conservation budget does.</t>
  </si>
  <si>
    <t xml:space="preserve">World Heritage · Conservation only</t>
  </si>
  <si>
    <t xml:space="preserve">RJ040</t>
  </si>
  <si>
    <t xml:space="preserve">Koya Bamboo and Thatti</t>
  </si>
  <si>
    <t xml:space="preserve">కోయ వెదురు</t>
  </si>
  <si>
    <t xml:space="preserve">Mulugu (Eturnagaram · Tadvai) · Bhadradri Kothagudem</t>
  </si>
  <si>
    <t xml:space="preserve">Koya households in the Godavari gorge forests</t>
  </si>
  <si>
    <t xml:space="preserve">Thatti screens, grain bins, fish traps and the carrying baskets of the Godavari forest villages, split from the bamboo that grows on the gorge slopes. The Medaram jatara — the largest tribal gathering in the country, held in this district — moves enough of this work in a week to be worth measuring, and nobody has measured it.</t>
  </si>
  <si>
    <t xml:space="preserve">Field-check · Forest craft</t>
  </si>
  <si>
    <t xml:space="preserve">RJ041</t>
  </si>
  <si>
    <t xml:space="preserve">Mahabubabad Banjara Embroidery</t>
  </si>
  <si>
    <t xml:space="preserve">Mahabubabad (Dornakal · Thorrur thandas)</t>
  </si>
  <si>
    <t xml:space="preserve">Banjara women of the eastern thandas</t>
  </si>
  <si>
    <t xml:space="preserve">The eastern end of the Banjara belt, where the stitch sits alongside Koya and Lambada dress traditions rather than Gond ones. Same mirrors, same cowries, a slightly heavier hand. The craft is strongest where the thanda is furthest from a town, which is also where it earns least.</t>
  </si>
  <si>
    <t xml:space="preserve">RJ042</t>
  </si>
  <si>
    <t xml:space="preserve">Khammam Cane and Bamboo</t>
  </si>
  <si>
    <t xml:space="preserve">ఖమ్మం వెదురు</t>
  </si>
  <si>
    <t xml:space="preserve">Khammam (Sathupally · Wyra · Kusumanchi)</t>
  </si>
  <si>
    <t xml:space="preserve">Medara and forest-edge households</t>
  </si>
  <si>
    <t xml:space="preserve">Baskets, winnows, furniture and the ladders and frames that agricultural work needs. Khammam's bamboo comes down from the gorge forests and the trade follows the depots. It is a working craft rather than a decorative one, which is why it has outlasted several prettier ones and why it has never been promoted.</t>
  </si>
  <si>
    <t xml:space="preserve">RJ043</t>
  </si>
  <si>
    <t xml:space="preserve">Bhadrachalam Temple Woodwork</t>
  </si>
  <si>
    <t xml:space="preserve">భద్రాచలం కలప పని</t>
  </si>
  <si>
    <t xml:space="preserve">Bhadradri Kothagudem (Bhadrachalam)</t>
  </si>
  <si>
    <t xml:space="preserve">Carpenter households supplying the Sita Ramachandraswamy temple and its pilgrim trade</t>
  </si>
  <si>
    <t xml:space="preserve">Carved images, palanquin and chariot fittings, and the small devotional pieces a pilgrimage town sells. The temple's chariot work keeps a line of heavy carving alive that would otherwise have no commission at all. Like Dharmapuri in the north, this is a craft held up entirely by a single institution's ritual calendar.</t>
  </si>
  <si>
    <t xml:space="preserve">Field-check · Pilgrim demand</t>
  </si>
  <si>
    <t xml:space="preserve">RJ044</t>
  </si>
  <si>
    <t xml:space="preserve">Gadwal Saree</t>
  </si>
  <si>
    <t xml:space="preserve">గద్వాల్ చీర</t>
  </si>
  <si>
    <t xml:space="preserve">Jogulamba Gadwal (Gadwal · Aiza)</t>
  </si>
  <si>
    <t xml:space="preserve">Weaving households of Gadwal town and the villages around it, two weavers to a saree</t>
  </si>
  <si>
    <t xml:space="preserve">A cotton body with a silk border and pallu, joined not by sewing but by interlocking the two wefts at the seam — kuttu, also called kuppadam or tippadam. The point is economy: the expensive fibre goes only where it shows. A saree takes two expert weavers four to eight days on a pit loom, and the pure-silk kumbham version needs three shuttles. Gadwal was once famous for a saree fine enough to fold into a matchbox; nobody in the town weaves to that count now, and the cotton-bodied saree that made the name is losing ground to silk because silk can carry a higher price.</t>
  </si>
  <si>
    <t xml:space="preserve">GI 137 · Kuttu join</t>
  </si>
  <si>
    <t xml:space="preserve">137</t>
  </si>
  <si>
    <t xml:space="preserve">RJ045</t>
  </si>
  <si>
    <t xml:space="preserve">Narayanpet Saree</t>
  </si>
  <si>
    <t xml:space="preserve">నారాయణపేట చీర</t>
  </si>
  <si>
    <t xml:space="preserve">Narayanpet (Narayanpet town)</t>
  </si>
  <si>
    <t xml:space="preserve">Padmasali and Devanga weaving households, many of them Marathi-speaking</t>
  </si>
  <si>
    <t xml:space="preserve">A cotton or silk saree with a narrow zari border and a distinctive chequered pallu, woven to a pattern vocabulary left behind when Shivaji's army camped here in the seventeenth century and some of his weavers stayed. It is the only weave in this volume whose design language came in with an army. The loom is set up to weave several sarees in one warp, which makes it cheaper than Gadwal and more exposed to powerloom copying.</t>
  </si>
  <si>
    <t xml:space="preserve">GI 214 · Maratha pattern</t>
  </si>
  <si>
    <t xml:space="preserve">214</t>
  </si>
  <si>
    <t xml:space="preserve">RJ046</t>
  </si>
  <si>
    <t xml:space="preserve">Gongadi Wool Blanket</t>
  </si>
  <si>
    <t xml:space="preserve">గొంగడి</t>
  </si>
  <si>
    <t xml:space="preserve">Mahabubnagar · Narayanpet · Nagarkurnool (shepherd villages)</t>
  </si>
  <si>
    <t xml:space="preserve">Kuruma and Golla shepherd households — the same family rears the sheep, shears, spins and weaves</t>
  </si>
  <si>
    <t xml:space="preserve">Coarse black and grey wool from the Deccani sheep, hand-spun on a drop spindle and woven in narrow strips on a pit loom, then joined. No dye: the colour is the animal's. It is a blanket, a sleeping mat on a mud floor, a rain cape and the wrap a newborn is given. The craft is collapsing for a reason that has nothing to do with the market — the Deccani is being replaced by hair-sheep bred for meat, which produce no usable fleece. Lose the breed and the craft goes with it, registration or no registration.</t>
  </si>
  <si>
    <t xml:space="preserve">No GI · Deccani wool</t>
  </si>
  <si>
    <t xml:space="preserve">RJ047</t>
  </si>
  <si>
    <t xml:space="preserve">Alampur Stone Carving</t>
  </si>
  <si>
    <t xml:space="preserve">అలంపూర్ శిల్పం</t>
  </si>
  <si>
    <t xml:space="preserve">Jogulamba Gadwal (Alampur)</t>
  </si>
  <si>
    <t xml:space="preserve">Shilpi households working temple commissions at the Navabrahma complex</t>
  </si>
  <si>
    <t xml:space="preserve">Alampur's nine Navabrahma temples are seventh- and eighth-century Badami Chalukya work, and the pierced stone screens there are among the earliest in the Deccan. The carving that continues is repair and replacement, in the same sandstone, at the confluence of the Tungabhadra and the Krishna. As at Ramappa, the skill is real and the livelihood is a budget line.</t>
  </si>
  <si>
    <t xml:space="preserve">Field-check · Chalukya line</t>
  </si>
  <si>
    <t xml:space="preserve">RJ048</t>
  </si>
  <si>
    <t xml:space="preserve">Wanaparthy Leather Craft</t>
  </si>
  <si>
    <t xml:space="preserve">తోలు పని</t>
  </si>
  <si>
    <t xml:space="preserve">Wanaparthy (Pebbair · Kothakota)</t>
  </si>
  <si>
    <t xml:space="preserve">Madiga households; the trade served the Wanaparthy samsthan before 1948</t>
  </si>
  <si>
    <t xml:space="preserve">Footwear, harness, drum skins and the leather fittings a cavalry samsthan needed. Wanaparthy was one of the larger princely estates in this region and kept a standing troop; the leather trade sized itself to that demand and has had nothing comparable since. What survives is village footwear and repair.</t>
  </si>
  <si>
    <t xml:space="preserve">Field-check · Samsthan trade</t>
  </si>
  <si>
    <t xml:space="preserve">RJ049</t>
  </si>
  <si>
    <t xml:space="preserve">Chenchu Forest Craft</t>
  </si>
  <si>
    <t xml:space="preserve">చెంచు అటవీ కళ</t>
  </si>
  <si>
    <t xml:space="preserve">Nagarkurnool (Amrabad · Mannanur · Nallamala)</t>
  </si>
  <si>
    <t xml:space="preserve">Chenchu households inside the Amrabad tiger reserve — a particularly vulnerable tribal group</t>
  </si>
  <si>
    <t xml:space="preserve">Bamboo and creeper baskets, honey-collecting gear, bows and the fibre rope the forest work needs. The Chenchu are hunter-gatherers by tradition and their craft is entirely instrumental: nothing is made to sell. Relocation out of the reserve core has broken the link between the household and the material it works with, which is a faster way to end a craft than any market force in this volume.</t>
  </si>
  <si>
    <t xml:space="preserve">PVTG · Field-check</t>
  </si>
  <si>
    <t xml:space="preserve">RJ050</t>
  </si>
  <si>
    <t xml:space="preserve">Palamuru Palm Leaf Craft</t>
  </si>
  <si>
    <t xml:space="preserve">తాటి ఆకు</t>
  </si>
  <si>
    <t xml:space="preserve">Mahabubnagar (Jadcherla · Devarkadra) · Wanaparthy</t>
  </si>
  <si>
    <t xml:space="preserve">Landless and tapper households, largely women</t>
  </si>
  <si>
    <t xml:space="preserve">Palmyra mats, fans, baskets and rain hoods across the driest district in the state. Palamuru is the most out-migrated region in Telangana — whole villages empty for construction work in Hyderabad and the Gulf — and this is one of the few trades that can be done by whoever stays. That is its value and also the reason it pays nothing.</t>
  </si>
  <si>
    <t xml:space="preserve">ADD NEW ENTRIES BELOW — one craft per row, same format</t>
  </si>
  <si>
    <t xml:space="preserve">RJ051</t>
  </si>
  <si>
    <t xml:space="preserve">Example: Sirohi wood carving</t>
  </si>
  <si>
    <t xml:space="preserve">काष्ठ शिल्प</t>
  </si>
  <si>
    <t xml:space="preserve">Jodhpur Division</t>
  </si>
  <si>
    <t xml:space="preserve">Sirohi</t>
  </si>
  <si>
    <t xml:space="preserve">Suthar carpenter families</t>
  </si>
  <si>
    <t xml:space="preserve">One paragraph: material, technique, use, and what is changing.</t>
  </si>
  <si>
    <t xml:space="preserve">Field-check</t>
  </si>
  <si>
    <t xml:space="preserve">Surveyor name, date, village</t>
  </si>
  <si>
    <t xml:space="preserve">App. no.</t>
  </si>
  <si>
    <t xml:space="preserve">Geographical indication</t>
  </si>
  <si>
    <t xml:space="preserve">Place</t>
  </si>
  <si>
    <t xml:space="preserve">Registered</t>
  </si>
  <si>
    <t xml:space="preserve">Class</t>
  </si>
  <si>
    <t xml:space="preserve">Scope</t>
  </si>
  <si>
    <t xml:space="preserve">Notes</t>
  </si>
  <si>
    <t xml:space="preserve">Bhoodan Pochampally, Yadadri Bhuvanagiri</t>
  </si>
  <si>
    <t xml:space="preserve">2004-05</t>
  </si>
  <si>
    <t xml:space="preserve">Textile</t>
  </si>
  <si>
    <t xml:space="preserve">Telangana</t>
  </si>
  <si>
    <t xml:space="preserve">Silver Filigree of Karimnagar</t>
  </si>
  <si>
    <t xml:space="preserve">Karimnagar</t>
  </si>
  <si>
    <t xml:space="preserve">2007-08</t>
  </si>
  <si>
    <t xml:space="preserve">Metal</t>
  </si>
  <si>
    <t xml:space="preserve">Nirmal Toys and Craft</t>
  </si>
  <si>
    <t xml:space="preserve">Nirmal</t>
  </si>
  <si>
    <t xml:space="preserve">2008-09</t>
  </si>
  <si>
    <t xml:space="preserve">Wood</t>
  </si>
  <si>
    <t xml:space="preserve">Paint</t>
  </si>
  <si>
    <t xml:space="preserve">Gadwal Sarees</t>
  </si>
  <si>
    <t xml:space="preserve">Gadwal, Jogulamba Gadwal</t>
  </si>
  <si>
    <t xml:space="preserve">2010-11</t>
  </si>
  <si>
    <t xml:space="preserve">Siddipet Gollabhama</t>
  </si>
  <si>
    <t xml:space="preserve">Siddipet</t>
  </si>
  <si>
    <t xml:space="preserve">2011-12</t>
  </si>
  <si>
    <t xml:space="preserve">Cheriyal Paintings</t>
  </si>
  <si>
    <t xml:space="preserve">Cheriyal, Siddipet</t>
  </si>
  <si>
    <t xml:space="preserve">Pembarthi, Jangaon</t>
  </si>
  <si>
    <t xml:space="preserve">Narayanpet Handloom Sarees</t>
  </si>
  <si>
    <t xml:space="preserve">Narayanpet</t>
  </si>
  <si>
    <t xml:space="preserve">2012-13</t>
  </si>
  <si>
    <t xml:space="preserve">Jainoor · Tamsi · Kerameri, Adilabad</t>
  </si>
  <si>
    <t xml:space="preserve">2017-18</t>
  </si>
  <si>
    <t xml:space="preserve">Kothawada, Warangal</t>
  </si>
  <si>
    <t xml:space="preserve">562</t>
  </si>
  <si>
    <t xml:space="preserve">Pochampally Ikat (logo)</t>
  </si>
  <si>
    <t xml:space="preserve">Telia Rumal</t>
  </si>
  <si>
    <t xml:space="preserve">Puttapaka, Yadadri Bhuvanagiri</t>
  </si>
  <si>
    <t xml:space="preserve">2020-21</t>
  </si>
  <si>
    <t xml:space="preserve">Laad Bazaar, Hyderabad</t>
  </si>
  <si>
    <t xml:space="preserve">2023-24</t>
  </si>
  <si>
    <t xml:space="preserve">Glass</t>
  </si>
  <si>
    <t xml:space="preserve">Registered in other classes</t>
  </si>
  <si>
    <t xml:space="preserve">193</t>
  </si>
  <si>
    <t xml:space="preserve">Hyderabad Haleem</t>
  </si>
  <si>
    <t xml:space="preserve">Hyderabad · filed 2010</t>
  </si>
  <si>
    <t xml:space="preserve">Food stuff</t>
  </si>
  <si>
    <t xml:space="preserve">241</t>
  </si>
  <si>
    <t xml:space="preserve">Banaganapalle Mangoes</t>
  </si>
  <si>
    <t xml:space="preserve">shared with Andhra Pradesh · filed 2011</t>
  </si>
  <si>
    <t xml:space="preserve">Agricultural</t>
  </si>
  <si>
    <t xml:space="preserve">706</t>
  </si>
  <si>
    <t xml:space="preserve">Tandur Redgram</t>
  </si>
  <si>
    <t xml:space="preserve">Tandur, Vikarabad · filed 2022</t>
  </si>
  <si>
    <t xml:space="preserve">984</t>
  </si>
  <si>
    <t xml:space="preserve">Warangal Chapata Chilli</t>
  </si>
  <si>
    <t xml:space="preserve">Warangal belt · filed 2024</t>
  </si>
  <si>
    <t xml:space="preserve">Significant crafts with no protection</t>
  </si>
  <si>
    <t xml:space="preserve">—</t>
  </si>
  <si>
    <t xml:space="preserve">Gongadi wool blanket</t>
  </si>
  <si>
    <t xml:space="preserve">Mahabubnagar · Narayanpet · Nagarkurnool</t>
  </si>
  <si>
    <t xml:space="preserve">The black Deccani wool blanket the Kuruma and Golla shepherds wove from their own flocks. A named product, a named community, a defined breed of sheep, and no filing — while the flocks themselves are being replaced by hair-sheep that give no wool at all.</t>
  </si>
  <si>
    <t xml:space="preserve">Handicraft</t>
  </si>
  <si>
    <t xml:space="preserve">None</t>
  </si>
  <si>
    <t xml:space="preserve">Unprotected</t>
  </si>
  <si>
    <t xml:space="preserve">Sircilla powerloom cloth</t>
  </si>
  <si>
    <t xml:space="preserve">Sircilla, Rajanna Sircilla</t>
  </si>
  <si>
    <t xml:space="preserve">The largest weaving town in the state by output and the one with the longest recorded list of weaver deaths. Contract powerloom work has no name to register, which is precisely the problem this volume is pointing at.</t>
  </si>
  <si>
    <t xml:space="preserve">The brocaded cotton-and-silk of the Nizam's court, woven on a drawloom with a silk face and a cotton back. Effectively extinct as a living trade in Hyderabad and unregistered in Telangana.</t>
  </si>
  <si>
    <t xml:space="preserve">Hyderabad bidriware</t>
  </si>
  <si>
    <t xml:space="preserve">Zinc alloy inlaid with silver and blackened with fort soil. The geographical indication sits with Bidar in Karnataka; the Hyderabad workshops that have made it for three centuries are outside it.</t>
  </si>
  <si>
    <t xml:space="preserve">Puttapaka saree</t>
  </si>
  <si>
    <t xml:space="preserve">The village holds a registration for the telia rumal but not for the double-ikat saree that most of its looms actually weave, which is sold under the Pochampally name it did not earn.</t>
  </si>
  <si>
    <t xml:space="preserve">Koya and Gond bamboo, cane and leaf</t>
  </si>
  <si>
    <t xml:space="preserve">Mulugu · Bhadradri Kothagudem · Adilabad</t>
  </si>
  <si>
    <t xml:space="preserve">Thatti screens, grain baskets, fish traps and the Gussadi headdress. Made for use inside the household, never sold at scale, and in no register anywhere.</t>
  </si>
  <si>
    <t xml:space="preserve">Source: Geographical Indications Registry, Chennai, and published state registration lists. A dash means no application number is published for that entry.</t>
  </si>
  <si>
    <t xml:space="preserve">District</t>
  </si>
  <si>
    <t xml:space="preserve">Entries in this edition</t>
  </si>
  <si>
    <t xml:space="preserve">Field-check entries</t>
  </si>
  <si>
    <t xml:space="preserve">Survey priority</t>
  </si>
  <si>
    <t xml:space="preserve">Assigned to</t>
  </si>
  <si>
    <t xml:space="preserve">Survey status</t>
  </si>
  <si>
    <t xml:space="preserve">హైదరాబాద్</t>
  </si>
  <si>
    <t xml:space="preserve">Low</t>
  </si>
  <si>
    <t xml:space="preserve">Not started</t>
  </si>
  <si>
    <t xml:space="preserve">Medchal-Malkajgiri</t>
  </si>
  <si>
    <t xml:space="preserve">మేడ్చల్</t>
  </si>
  <si>
    <t xml:space="preserve">High</t>
  </si>
  <si>
    <t xml:space="preserve">Ranga Reddy</t>
  </si>
  <si>
    <t xml:space="preserve">రంగారెడ్డి</t>
  </si>
  <si>
    <t xml:space="preserve">Vikarabad</t>
  </si>
  <si>
    <t xml:space="preserve">వికారాబాద్</t>
  </si>
  <si>
    <t xml:space="preserve">Nalgonda</t>
  </si>
  <si>
    <t xml:space="preserve">నల్గొండ</t>
  </si>
  <si>
    <t xml:space="preserve">Medium</t>
  </si>
  <si>
    <t xml:space="preserve">Suryapet</t>
  </si>
  <si>
    <t xml:space="preserve">సూర్యాపేట</t>
  </si>
  <si>
    <t xml:space="preserve">Yadadri Bhuvanagiri</t>
  </si>
  <si>
    <t xml:space="preserve">యాదాద్రి</t>
  </si>
  <si>
    <t xml:space="preserve">Bhadradri Kothagudem</t>
  </si>
  <si>
    <t xml:space="preserve">భద్రాద్రి</t>
  </si>
  <si>
    <t xml:space="preserve">Hanumakonda</t>
  </si>
  <si>
    <t xml:space="preserve">హనుమకొండ</t>
  </si>
  <si>
    <t xml:space="preserve">Jangaon</t>
  </si>
  <si>
    <t xml:space="preserve">జనగామ</t>
  </si>
  <si>
    <t xml:space="preserve">Jayashankar Bhupalpally</t>
  </si>
  <si>
    <t xml:space="preserve">భూపాలపల్లి</t>
  </si>
  <si>
    <t xml:space="preserve">Khammam</t>
  </si>
  <si>
    <t xml:space="preserve">ఖమ్మం</t>
  </si>
  <si>
    <t xml:space="preserve">Mahabubabad</t>
  </si>
  <si>
    <t xml:space="preserve">మహబూబాబాద్</t>
  </si>
  <si>
    <t xml:space="preserve">Mulugu</t>
  </si>
  <si>
    <t xml:space="preserve">ములుగు</t>
  </si>
  <si>
    <t xml:space="preserve">Warangal</t>
  </si>
  <si>
    <t xml:space="preserve">వరంగల్</t>
  </si>
  <si>
    <t xml:space="preserve">Medak</t>
  </si>
  <si>
    <t xml:space="preserve">మెదక్</t>
  </si>
  <si>
    <t xml:space="preserve">Sangareddy</t>
  </si>
  <si>
    <t xml:space="preserve">సంగారెడ్డి</t>
  </si>
  <si>
    <t xml:space="preserve">సిద్దిపేట</t>
  </si>
  <si>
    <t xml:space="preserve">Adilabad</t>
  </si>
  <si>
    <t xml:space="preserve">ఆదిలాబాద్</t>
  </si>
  <si>
    <t xml:space="preserve">Jagtial</t>
  </si>
  <si>
    <t xml:space="preserve">జగిత్యాల</t>
  </si>
  <si>
    <t xml:space="preserve">Kamareddy</t>
  </si>
  <si>
    <t xml:space="preserve">కామారెడ్డి</t>
  </si>
  <si>
    <t xml:space="preserve">కరీంనగర్</t>
  </si>
  <si>
    <t xml:space="preserve">Komaram Bheem Asifabad</t>
  </si>
  <si>
    <t xml:space="preserve">కుమురం భీం</t>
  </si>
  <si>
    <t xml:space="preserve">Mancherial</t>
  </si>
  <si>
    <t xml:space="preserve">మంచిర్యాల</t>
  </si>
  <si>
    <t xml:space="preserve">నిర్మల్</t>
  </si>
  <si>
    <t xml:space="preserve">Nizamabad</t>
  </si>
  <si>
    <t xml:space="preserve">నిజామాబాద్</t>
  </si>
  <si>
    <t xml:space="preserve">Peddapalli</t>
  </si>
  <si>
    <t xml:space="preserve">పెద్దపల్లి</t>
  </si>
  <si>
    <t xml:space="preserve">Rajanna Sircilla</t>
  </si>
  <si>
    <t xml:space="preserve">రాజన్న సిరిసిల్ల</t>
  </si>
  <si>
    <t xml:space="preserve">Jogulamba Gadwal</t>
  </si>
  <si>
    <t xml:space="preserve">జోగుళాంబ గద్వాల</t>
  </si>
  <si>
    <t xml:space="preserve">Mahabubnagar</t>
  </si>
  <si>
    <t xml:space="preserve">మహబూబ్‌నగర్</t>
  </si>
  <si>
    <t xml:space="preserve">Nagarkurnool</t>
  </si>
  <si>
    <t xml:space="preserve">నాగర్‌కర్నూల్</t>
  </si>
  <si>
    <t xml:space="preserve">నారాయణపేట</t>
  </si>
  <si>
    <t xml:space="preserve">Wanaparthy</t>
  </si>
  <si>
    <t xml:space="preserve">వనపర్తి</t>
  </si>
  <si>
    <t xml:space="preserve">TOTAL</t>
  </si>
  <si>
    <t xml:space="preserve">Survey priority is set from entry count alone: High = 1 or fewer entries recorded. A low count usually means thin documentation, not thin craft.</t>
  </si>
</sst>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0"/>
      <color rgb="FF606060"/>
      <name val="Arial"/>
      <family val="0"/>
      <charset val="1"/>
    </font>
    <font>
      <b val="true"/>
      <sz val="11"/>
      <name val="Arial"/>
      <family val="0"/>
      <charset val="1"/>
    </font>
    <font>
      <b val="true"/>
      <sz val="10"/>
      <name val="Arial"/>
      <family val="0"/>
      <charset val="1"/>
    </font>
    <font>
      <sz val="10"/>
      <name val="Arial"/>
      <family val="0"/>
      <charset val="1"/>
    </font>
    <font>
      <i val="true"/>
      <sz val="9"/>
      <color rgb="FF606060"/>
      <name val="Arial"/>
      <family val="0"/>
      <charset val="1"/>
    </font>
    <font>
      <b val="true"/>
      <sz val="10"/>
      <color rgb="FFFFFFFF"/>
      <name val="Arial"/>
      <family val="0"/>
      <charset val="1"/>
    </font>
    <font>
      <b val="true"/>
      <sz val="10"/>
      <color rgb="FF8A6A1F"/>
      <name val="Arial"/>
      <family val="0"/>
      <charset val="1"/>
    </font>
    <font>
      <b val="true"/>
      <sz val="10"/>
      <color rgb="FF8B3534"/>
      <name val="Arial"/>
      <family val="0"/>
      <charset val="1"/>
    </font>
    <font>
      <i val="true"/>
      <sz val="10"/>
      <color rgb="FF808080"/>
      <name val="Arial"/>
      <family val="0"/>
      <charset val="1"/>
    </font>
  </fonts>
  <fills count="4">
    <fill>
      <patternFill patternType="none"/>
    </fill>
    <fill>
      <patternFill patternType="gray125"/>
    </fill>
    <fill>
      <patternFill patternType="solid">
        <fgColor rgb="FF14130F"/>
        <bgColor rgb="FF000000"/>
      </patternFill>
    </fill>
    <fill>
      <patternFill patternType="solid">
        <fgColor rgb="FFFFF3CD"/>
        <bgColor rgb="FFFFFFFF"/>
      </patternFill>
    </fill>
  </fills>
  <borders count="2">
    <border diagonalUp="false" diagonalDown="false">
      <left/>
      <right/>
      <top/>
      <bottom/>
      <diagonal/>
    </border>
    <border diagonalUp="false" diagonalDown="false">
      <left style="thin">
        <color rgb="FFBFB9A8"/>
      </left>
      <right style="thin">
        <color rgb="FFBFB9A8"/>
      </right>
      <top style="thin">
        <color rgb="FFBFB9A8"/>
      </top>
      <bottom style="thin">
        <color rgb="FFBFB9A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4130F"/>
          <bgColor rgb="FF000000"/>
        </patternFill>
      </fill>
    </dxf>
    <dxf>
      <fill>
        <patternFill patternType="solid">
          <bgColor rgb="FF000000"/>
        </patternFill>
      </fill>
    </dxf>
    <dxf>
      <fill>
        <patternFill patternType="solid">
          <fgColor rgb="FFFFFFFF"/>
          <bgColor rgb="FF000000"/>
        </patternFill>
      </fill>
    </dxf>
    <dxf>
      <fill>
        <patternFill patternType="solid">
          <fgColor rgb="FFFFF3CD"/>
          <bgColor rgb="FF000000"/>
        </patternFill>
      </fill>
    </dxf>
    <dxf>
      <fill>
        <patternFill patternType="solid">
          <fgColor rgb="FF8A6A1F"/>
          <bgColor rgb="FF000000"/>
        </patternFill>
      </fill>
    </dxf>
    <dxf>
      <fill>
        <patternFill patternType="solid">
          <fgColor rgb="FF8B3534"/>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A1F"/>
      <rgbColor rgb="FF800080"/>
      <rgbColor rgb="FF008080"/>
      <rgbColor rgb="FFBFB9A8"/>
      <rgbColor rgb="FF808080"/>
      <rgbColor rgb="FF9999FF"/>
      <rgbColor rgb="FF8B3534"/>
      <rgbColor rgb="FFFFF3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6060"/>
      <rgbColor rgb="FF969696"/>
      <rgbColor rgb="FF003366"/>
      <rgbColor rgb="FF339966"/>
      <rgbColor rgb="FF14130F"/>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70"/>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0" hidden="false" customHeight="true" outlineLevel="0" collapsed="false">
      <c r="A5" s="4" t="s">
        <v>3</v>
      </c>
      <c r="C5" s="5" t="s">
        <v>4</v>
      </c>
    </row>
    <row r="6" customFormat="false" ht="30" hidden="false" customHeight="true" outlineLevel="0" collapsed="false">
      <c r="A6" s="4" t="s">
        <v>5</v>
      </c>
      <c r="C6" s="5" t="s">
        <v>6</v>
      </c>
    </row>
    <row r="7" customFormat="false" ht="30" hidden="false" customHeight="true" outlineLevel="0" collapsed="false">
      <c r="A7" s="4" t="s">
        <v>7</v>
      </c>
      <c r="C7" s="5" t="s">
        <v>8</v>
      </c>
    </row>
    <row r="8" customFormat="false" ht="30" hidden="false" customHeight="true" outlineLevel="0" collapsed="false">
      <c r="A8" s="4" t="s">
        <v>9</v>
      </c>
      <c r="C8" s="5" t="s">
        <v>10</v>
      </c>
    </row>
    <row r="10" customFormat="false" ht="15" hidden="false" customHeight="false" outlineLevel="0" collapsed="false">
      <c r="A10" s="3" t="s">
        <v>9</v>
      </c>
    </row>
    <row r="11" customFormat="false" ht="15" hidden="false" customHeight="false" outlineLevel="0" collapsed="false">
      <c r="A11" s="6" t="s">
        <v>11</v>
      </c>
      <c r="B11" s="4" t="n">
        <f aca="false">COUNTA('Craft register'!B2:B51)</f>
        <v>50</v>
      </c>
    </row>
    <row r="12" customFormat="false" ht="15" hidden="false" customHeight="false" outlineLevel="0" collapsed="false">
      <c r="A12" s="6" t="s">
        <v>12</v>
      </c>
      <c r="B12" s="4" t="n">
        <f aca="false">COUNTIF('Craft register'!L2:L51,"Yes")</f>
        <v>23</v>
      </c>
    </row>
    <row r="13" customFormat="false" ht="15" hidden="false" customHeight="false" outlineLevel="0" collapsed="false">
      <c r="A13" s="6" t="s">
        <v>13</v>
      </c>
      <c r="B13" s="4" t="n">
        <f aca="false">COUNTIF('Craft register'!J2:J51,"&lt;&gt;")</f>
        <v>14</v>
      </c>
    </row>
    <row r="15" customFormat="false" ht="15" hidden="false" customHeight="false" outlineLevel="0" collapsed="false">
      <c r="A15" s="4" t="s">
        <v>14</v>
      </c>
    </row>
    <row r="16" customFormat="false" ht="15" hidden="false" customHeight="false" outlineLevel="0" collapsed="false">
      <c r="A16" s="6" t="s">
        <v>15</v>
      </c>
      <c r="B16" s="6" t="n">
        <f aca="false">COUNTIF('Craft register'!D2:D51,"The Godavari North")</f>
        <v>14</v>
      </c>
    </row>
    <row r="17" customFormat="false" ht="15" hidden="false" customHeight="false" outlineLevel="0" collapsed="false">
      <c r="A17" s="6" t="s">
        <v>16</v>
      </c>
      <c r="B17" s="6" t="n">
        <f aca="false">COUNTIF('Craft register'!D2:D51,"The Medak Plateau")</f>
        <v>7</v>
      </c>
    </row>
    <row r="18" customFormat="false" ht="15" hidden="false" customHeight="false" outlineLevel="0" collapsed="false">
      <c r="A18" s="6" t="s">
        <v>17</v>
      </c>
      <c r="B18" s="6" t="n">
        <f aca="false">COUNTIF('Craft register'!D2:D51,"The Deccan Court")</f>
        <v>7</v>
      </c>
    </row>
    <row r="19" customFormat="false" ht="15" hidden="false" customHeight="false" outlineLevel="0" collapsed="false">
      <c r="A19" s="6" t="s">
        <v>18</v>
      </c>
      <c r="B19" s="6" t="n">
        <f aca="false">COUNTIF('Craft register'!D2:D51,"The Ikat Belt")</f>
        <v>7</v>
      </c>
    </row>
    <row r="20" customFormat="false" ht="15" hidden="false" customHeight="false" outlineLevel="0" collapsed="false">
      <c r="A20" s="6" t="s">
        <v>19</v>
      </c>
      <c r="B20" s="6" t="n">
        <f aca="false">COUNTIF('Craft register'!D2:D51,"Kakatiya Country")</f>
        <v>8</v>
      </c>
    </row>
    <row r="21" customFormat="false" ht="15" hidden="false" customHeight="false" outlineLevel="0" collapsed="false">
      <c r="A21" s="6" t="s">
        <v>20</v>
      </c>
      <c r="B21" s="6" t="n">
        <f aca="false">COUNTIF('Craft register'!D2:D51,"Palamuru")</f>
        <v>7</v>
      </c>
    </row>
    <row r="23" customFormat="false" ht="15" hidden="false" customHeight="false" outlineLevel="0" collapsed="false">
      <c r="A23" s="4" t="s">
        <v>21</v>
      </c>
    </row>
    <row r="24" customFormat="false" ht="15" hidden="false" customHeight="false" outlineLevel="0" collapsed="false">
      <c r="A24" s="6" t="s">
        <v>22</v>
      </c>
      <c r="B24" s="6" t="n">
        <f aca="false">COUNTIF('Craft register'!K2:K51,"Thriving")</f>
        <v>0</v>
      </c>
    </row>
    <row r="25" customFormat="false" ht="15" hidden="false" customHeight="false" outlineLevel="0" collapsed="false">
      <c r="A25" s="6" t="s">
        <v>23</v>
      </c>
      <c r="B25" s="6" t="n">
        <f aca="false">COUNTIF('Craft register'!K2:K51,"Holding")</f>
        <v>6</v>
      </c>
    </row>
    <row r="26" customFormat="false" ht="15" hidden="false" customHeight="false" outlineLevel="0" collapsed="false">
      <c r="A26" s="6" t="s">
        <v>24</v>
      </c>
      <c r="B26" s="6" t="n">
        <f aca="false">COUNTIF('Craft register'!K2:K51,"At risk")</f>
        <v>37</v>
      </c>
    </row>
    <row r="27" customFormat="false" ht="15" hidden="false" customHeight="false" outlineLevel="0" collapsed="false">
      <c r="A27" s="6" t="s">
        <v>25</v>
      </c>
      <c r="B27" s="6" t="n">
        <f aca="false">COUNTIF('Craft register'!K2:K51,"Critical")</f>
        <v>7</v>
      </c>
    </row>
    <row r="29" customFormat="false" ht="15" hidden="false" customHeight="false" outlineLevel="0" collapsed="false">
      <c r="A29" s="4" t="s">
        <v>26</v>
      </c>
    </row>
    <row r="30" customFormat="false" ht="15" hidden="false" customHeight="false" outlineLevel="0" collapsed="false">
      <c r="A30" s="6" t="s">
        <v>27</v>
      </c>
      <c r="B30" s="6" t="n">
        <f aca="false">COUNTIF('Craft register'!F2:F51,"On the loom")</f>
        <v>14</v>
      </c>
    </row>
    <row r="31" customFormat="false" ht="15" hidden="false" customHeight="false" outlineLevel="0" collapsed="false">
      <c r="A31" s="6" t="s">
        <v>28</v>
      </c>
      <c r="B31" s="6" t="n">
        <f aca="false">COUNTIF('Craft register'!F2:F51,"With the needle")</f>
        <v>4</v>
      </c>
    </row>
    <row r="32" customFormat="false" ht="15" hidden="false" customHeight="false" outlineLevel="0" collapsed="false">
      <c r="A32" s="6" t="s">
        <v>29</v>
      </c>
      <c r="B32" s="6" t="n">
        <f aca="false">COUNTIF('Craft register'!F2:F51,"In metal")</f>
        <v>5</v>
      </c>
    </row>
    <row r="33" customFormat="false" ht="15" hidden="false" customHeight="false" outlineLevel="0" collapsed="false">
      <c r="A33" s="6" t="s">
        <v>30</v>
      </c>
      <c r="B33" s="6" t="n">
        <f aca="false">COUNTIF('Craft register'!F2:F51,"In wood")</f>
        <v>4</v>
      </c>
    </row>
    <row r="34" customFormat="false" ht="15" hidden="false" customHeight="false" outlineLevel="0" collapsed="false">
      <c r="A34" s="6" t="s">
        <v>31</v>
      </c>
      <c r="B34" s="6" t="n">
        <f aca="false">COUNTIF('Craft register'!F2:F51,"In clay")</f>
        <v>1</v>
      </c>
    </row>
    <row r="35" customFormat="false" ht="15" hidden="false" customHeight="false" outlineLevel="0" collapsed="false">
      <c r="A35" s="6" t="s">
        <v>32</v>
      </c>
      <c r="B35" s="6" t="n">
        <f aca="false">COUNTIF('Craft register'!F2:F51,"In fibre")</f>
        <v>10</v>
      </c>
    </row>
    <row r="36" customFormat="false" ht="15" hidden="false" customHeight="false" outlineLevel="0" collapsed="false">
      <c r="A36" s="6" t="s">
        <v>33</v>
      </c>
      <c r="B36" s="6" t="n">
        <f aca="false">COUNTIF('Craft register'!F2:F51,"In print")</f>
        <v>1</v>
      </c>
    </row>
    <row r="37" customFormat="false" ht="15" hidden="false" customHeight="false" outlineLevel="0" collapsed="false">
      <c r="A37" s="6" t="s">
        <v>34</v>
      </c>
      <c r="B37" s="6" t="n">
        <f aca="false">COUNTIF('Craft register'!F2:F51,"In pigment")</f>
        <v>3</v>
      </c>
    </row>
    <row r="38" customFormat="false" ht="15" hidden="false" customHeight="false" outlineLevel="0" collapsed="false">
      <c r="A38" s="6" t="s">
        <v>35</v>
      </c>
      <c r="B38" s="6" t="n">
        <f aca="false">COUNTIF('Craft register'!F2:F51,"In leather")</f>
        <v>2</v>
      </c>
    </row>
    <row r="39" customFormat="false" ht="15" hidden="false" customHeight="false" outlineLevel="0" collapsed="false">
      <c r="A39" s="6" t="s">
        <v>36</v>
      </c>
      <c r="B39" s="6" t="n">
        <f aca="false">COUNTIF('Craft register'!F2:F51,"In paper")</f>
        <v>0</v>
      </c>
    </row>
    <row r="40" customFormat="false" ht="15" hidden="false" customHeight="false" outlineLevel="0" collapsed="false">
      <c r="A40" s="6" t="s">
        <v>37</v>
      </c>
      <c r="B40" s="6" t="n">
        <f aca="false">COUNTIF('Craft register'!F2:F51,"In sound")</f>
        <v>0</v>
      </c>
    </row>
    <row r="41" customFormat="false" ht="15" hidden="false" customHeight="false" outlineLevel="0" collapsed="false">
      <c r="A41" s="6" t="s">
        <v>38</v>
      </c>
      <c r="B41" s="6" t="n">
        <f aca="false">COUNTIF('Craft register'!F2:F51,"In stone")</f>
        <v>5</v>
      </c>
    </row>
    <row r="42" customFormat="false" ht="15" hidden="false" customHeight="false" outlineLevel="0" collapsed="false">
      <c r="A42" s="6" t="s">
        <v>39</v>
      </c>
      <c r="B42" s="6" t="n">
        <f aca="false">COUNTIF('Craft register'!F2:F51,"In glass")</f>
        <v>1</v>
      </c>
    </row>
    <row r="44" customFormat="false" ht="15" hidden="false" customHeight="false" outlineLevel="0" collapsed="false">
      <c r="A44" s="7" t="s">
        <v>40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2"/>
    <col collapsed="false" customWidth="true" hidden="false" outlineLevel="0" max="4" min="3" style="0" width="20"/>
    <col collapsed="false" customWidth="true" hidden="false" outlineLevel="0" max="5" min="5" style="0" width="30"/>
    <col collapsed="false" customWidth="true" hidden="false" outlineLevel="0" max="6" min="6" style="0" width="16"/>
    <col collapsed="false" customWidth="true" hidden="false" outlineLevel="0" max="7" min="7" style="0" width="34"/>
    <col collapsed="false" customWidth="true" hidden="false" outlineLevel="0" max="8" min="8" style="0" width="76"/>
    <col collapsed="false" customWidth="true" hidden="false" outlineLevel="0" max="9" min="9" style="0" width="22"/>
    <col collapsed="false" customWidth="true" hidden="false" outlineLevel="0" max="10" min="10" style="0" width="14"/>
    <col collapsed="false" customWidth="true" hidden="false" outlineLevel="0" max="11" min="11" style="0" width="12"/>
    <col collapsed="false" customWidth="true" hidden="false" outlineLevel="0" max="12" min="12" style="0" width="15"/>
    <col collapsed="false" customWidth="true" hidden="false" outlineLevel="0" max="13" min="13" style="0" width="26"/>
  </cols>
  <sheetData>
    <row r="1" customFormat="false" ht="30" hidden="false" customHeight="true" outlineLevel="0" collapsed="false">
      <c r="A1" s="8" t="s">
        <v>41</v>
      </c>
      <c r="B1" s="8" t="s">
        <v>42</v>
      </c>
      <c r="C1" s="8" t="s">
        <v>43</v>
      </c>
      <c r="D1" s="8" t="s">
        <v>44</v>
      </c>
      <c r="E1" s="8" t="s">
        <v>45</v>
      </c>
      <c r="F1" s="8" t="s">
        <v>46</v>
      </c>
      <c r="G1" s="8" t="s">
        <v>47</v>
      </c>
      <c r="H1" s="8" t="s">
        <v>48</v>
      </c>
      <c r="I1" s="8" t="s">
        <v>49</v>
      </c>
      <c r="J1" s="8" t="s">
        <v>50</v>
      </c>
      <c r="K1" s="8" t="s">
        <v>51</v>
      </c>
      <c r="L1" s="8" t="s">
        <v>52</v>
      </c>
      <c r="M1" s="8" t="s">
        <v>53</v>
      </c>
    </row>
    <row r="2" customFormat="false" ht="57.75" hidden="false" customHeight="true" outlineLevel="0" collapsed="false">
      <c r="A2" s="9" t="s">
        <v>54</v>
      </c>
      <c r="B2" s="9" t="s">
        <v>55</v>
      </c>
      <c r="C2" s="9" t="s">
        <v>56</v>
      </c>
      <c r="D2" s="9" t="s">
        <v>15</v>
      </c>
      <c r="E2" s="9" t="s">
        <v>57</v>
      </c>
      <c r="F2" s="9" t="s">
        <v>29</v>
      </c>
      <c r="G2" s="10" t="s">
        <v>58</v>
      </c>
      <c r="H2" s="10" t="s">
        <v>59</v>
      </c>
      <c r="I2" s="10" t="s">
        <v>60</v>
      </c>
      <c r="J2" s="9" t="s">
        <v>61</v>
      </c>
      <c r="K2" s="9" t="s">
        <v>24</v>
      </c>
      <c r="L2" s="9" t="s">
        <v>62</v>
      </c>
      <c r="M2" s="9" t="s">
        <v>63</v>
      </c>
    </row>
    <row r="3" customFormat="false" ht="57.75" hidden="false" customHeight="true" outlineLevel="0" collapsed="false">
      <c r="A3" s="9" t="s">
        <v>64</v>
      </c>
      <c r="B3" s="9" t="s">
        <v>65</v>
      </c>
      <c r="C3" s="9" t="s">
        <v>66</v>
      </c>
      <c r="D3" s="9" t="s">
        <v>15</v>
      </c>
      <c r="E3" s="9" t="s">
        <v>67</v>
      </c>
      <c r="F3" s="9" t="s">
        <v>34</v>
      </c>
      <c r="G3" s="10" t="s">
        <v>68</v>
      </c>
      <c r="H3" s="10" t="s">
        <v>69</v>
      </c>
      <c r="I3" s="10" t="s">
        <v>70</v>
      </c>
      <c r="J3" s="9"/>
      <c r="K3" s="9" t="s">
        <v>24</v>
      </c>
      <c r="L3" s="9" t="s">
        <v>62</v>
      </c>
      <c r="M3" s="9" t="s">
        <v>63</v>
      </c>
    </row>
    <row r="4" customFormat="false" ht="57.75" hidden="false" customHeight="true" outlineLevel="0" collapsed="false">
      <c r="A4" s="9" t="s">
        <v>71</v>
      </c>
      <c r="B4" s="9" t="s">
        <v>72</v>
      </c>
      <c r="C4" s="9" t="s">
        <v>73</v>
      </c>
      <c r="D4" s="9" t="s">
        <v>15</v>
      </c>
      <c r="E4" s="9" t="s">
        <v>74</v>
      </c>
      <c r="F4" s="9" t="s">
        <v>32</v>
      </c>
      <c r="G4" s="10" t="s">
        <v>75</v>
      </c>
      <c r="H4" s="10" t="s">
        <v>76</v>
      </c>
      <c r="I4" s="10" t="s">
        <v>77</v>
      </c>
      <c r="J4" s="9"/>
      <c r="K4" s="9" t="s">
        <v>24</v>
      </c>
      <c r="L4" s="11" t="s">
        <v>78</v>
      </c>
      <c r="M4" s="9" t="s">
        <v>63</v>
      </c>
    </row>
    <row r="5" customFormat="false" ht="57.75" hidden="false" customHeight="true" outlineLevel="0" collapsed="false">
      <c r="A5" s="9" t="s">
        <v>79</v>
      </c>
      <c r="B5" s="9" t="s">
        <v>80</v>
      </c>
      <c r="C5" s="9" t="s">
        <v>81</v>
      </c>
      <c r="D5" s="9" t="s">
        <v>15</v>
      </c>
      <c r="E5" s="9" t="s">
        <v>82</v>
      </c>
      <c r="F5" s="9" t="s">
        <v>32</v>
      </c>
      <c r="G5" s="10" t="s">
        <v>83</v>
      </c>
      <c r="H5" s="10" t="s">
        <v>84</v>
      </c>
      <c r="I5" s="10" t="s">
        <v>85</v>
      </c>
      <c r="J5" s="9"/>
      <c r="K5" s="9" t="s">
        <v>24</v>
      </c>
      <c r="L5" s="11" t="s">
        <v>78</v>
      </c>
      <c r="M5" s="9" t="s">
        <v>63</v>
      </c>
    </row>
    <row r="6" customFormat="false" ht="57.75" hidden="false" customHeight="true" outlineLevel="0" collapsed="false">
      <c r="A6" s="9" t="s">
        <v>86</v>
      </c>
      <c r="B6" s="9" t="s">
        <v>87</v>
      </c>
      <c r="C6" s="9" t="s">
        <v>88</v>
      </c>
      <c r="D6" s="9" t="s">
        <v>15</v>
      </c>
      <c r="E6" s="9" t="s">
        <v>89</v>
      </c>
      <c r="F6" s="9" t="s">
        <v>32</v>
      </c>
      <c r="G6" s="10" t="s">
        <v>90</v>
      </c>
      <c r="H6" s="10" t="s">
        <v>91</v>
      </c>
      <c r="I6" s="10" t="s">
        <v>92</v>
      </c>
      <c r="J6" s="9"/>
      <c r="K6" s="9" t="s">
        <v>24</v>
      </c>
      <c r="L6" s="11" t="s">
        <v>78</v>
      </c>
      <c r="M6" s="9" t="s">
        <v>63</v>
      </c>
    </row>
    <row r="7" customFormat="false" ht="57.75" hidden="false" customHeight="true" outlineLevel="0" collapsed="false">
      <c r="A7" s="9" t="s">
        <v>93</v>
      </c>
      <c r="B7" s="9" t="s">
        <v>94</v>
      </c>
      <c r="C7" s="9" t="s">
        <v>95</v>
      </c>
      <c r="D7" s="9" t="s">
        <v>15</v>
      </c>
      <c r="E7" s="9" t="s">
        <v>96</v>
      </c>
      <c r="F7" s="9" t="s">
        <v>30</v>
      </c>
      <c r="G7" s="10" t="s">
        <v>97</v>
      </c>
      <c r="H7" s="10" t="s">
        <v>98</v>
      </c>
      <c r="I7" s="10" t="s">
        <v>99</v>
      </c>
      <c r="J7" s="9" t="s">
        <v>100</v>
      </c>
      <c r="K7" s="9" t="s">
        <v>23</v>
      </c>
      <c r="L7" s="9" t="s">
        <v>62</v>
      </c>
      <c r="M7" s="9" t="s">
        <v>63</v>
      </c>
    </row>
    <row r="8" customFormat="false" ht="57.75" hidden="false" customHeight="true" outlineLevel="0" collapsed="false">
      <c r="A8" s="9" t="s">
        <v>101</v>
      </c>
      <c r="B8" s="9" t="s">
        <v>102</v>
      </c>
      <c r="C8" s="9" t="s">
        <v>103</v>
      </c>
      <c r="D8" s="9" t="s">
        <v>15</v>
      </c>
      <c r="E8" s="9" t="s">
        <v>96</v>
      </c>
      <c r="F8" s="9" t="s">
        <v>34</v>
      </c>
      <c r="G8" s="10" t="s">
        <v>104</v>
      </c>
      <c r="H8" s="10" t="s">
        <v>105</v>
      </c>
      <c r="I8" s="10" t="s">
        <v>106</v>
      </c>
      <c r="J8" s="9" t="s">
        <v>107</v>
      </c>
      <c r="K8" s="9" t="s">
        <v>24</v>
      </c>
      <c r="L8" s="9" t="s">
        <v>62</v>
      </c>
      <c r="M8" s="9" t="s">
        <v>63</v>
      </c>
    </row>
    <row r="9" customFormat="false" ht="57.75" hidden="false" customHeight="true" outlineLevel="0" collapsed="false">
      <c r="A9" s="9" t="s">
        <v>108</v>
      </c>
      <c r="B9" s="9" t="s">
        <v>109</v>
      </c>
      <c r="C9" s="9" t="s">
        <v>110</v>
      </c>
      <c r="D9" s="9" t="s">
        <v>15</v>
      </c>
      <c r="E9" s="9" t="s">
        <v>111</v>
      </c>
      <c r="F9" s="9" t="s">
        <v>30</v>
      </c>
      <c r="G9" s="10" t="s">
        <v>112</v>
      </c>
      <c r="H9" s="10" t="s">
        <v>113</v>
      </c>
      <c r="I9" s="10" t="s">
        <v>114</v>
      </c>
      <c r="J9" s="9" t="s">
        <v>115</v>
      </c>
      <c r="K9" s="9" t="s">
        <v>24</v>
      </c>
      <c r="L9" s="9" t="s">
        <v>62</v>
      </c>
      <c r="M9" s="9" t="s">
        <v>63</v>
      </c>
    </row>
    <row r="10" customFormat="false" ht="57.75" hidden="false" customHeight="true" outlineLevel="0" collapsed="false">
      <c r="A10" s="9" t="s">
        <v>116</v>
      </c>
      <c r="B10" s="9" t="s">
        <v>117</v>
      </c>
      <c r="C10" s="9" t="s">
        <v>118</v>
      </c>
      <c r="D10" s="9" t="s">
        <v>15</v>
      </c>
      <c r="E10" s="9" t="s">
        <v>119</v>
      </c>
      <c r="F10" s="9" t="s">
        <v>32</v>
      </c>
      <c r="G10" s="10" t="s">
        <v>120</v>
      </c>
      <c r="H10" s="10" t="s">
        <v>121</v>
      </c>
      <c r="I10" s="10" t="s">
        <v>122</v>
      </c>
      <c r="J10" s="9"/>
      <c r="K10" s="9" t="s">
        <v>24</v>
      </c>
      <c r="L10" s="11" t="s">
        <v>78</v>
      </c>
      <c r="M10" s="9" t="s">
        <v>63</v>
      </c>
    </row>
    <row r="11" customFormat="false" ht="57.75" hidden="false" customHeight="true" outlineLevel="0" collapsed="false">
      <c r="A11" s="9" t="s">
        <v>123</v>
      </c>
      <c r="B11" s="9" t="s">
        <v>124</v>
      </c>
      <c r="C11" s="9" t="s">
        <v>125</v>
      </c>
      <c r="D11" s="9" t="s">
        <v>15</v>
      </c>
      <c r="E11" s="9" t="s">
        <v>126</v>
      </c>
      <c r="F11" s="9" t="s">
        <v>27</v>
      </c>
      <c r="G11" s="10" t="s">
        <v>127</v>
      </c>
      <c r="H11" s="10" t="s">
        <v>128</v>
      </c>
      <c r="I11" s="10" t="s">
        <v>129</v>
      </c>
      <c r="J11" s="9"/>
      <c r="K11" s="9" t="s">
        <v>24</v>
      </c>
      <c r="L11" s="11" t="s">
        <v>78</v>
      </c>
      <c r="M11" s="9" t="s">
        <v>63</v>
      </c>
    </row>
    <row r="12" customFormat="false" ht="57.75" hidden="false" customHeight="true" outlineLevel="0" collapsed="false">
      <c r="A12" s="9" t="s">
        <v>130</v>
      </c>
      <c r="B12" s="9" t="s">
        <v>131</v>
      </c>
      <c r="C12" s="9" t="s">
        <v>132</v>
      </c>
      <c r="D12" s="9" t="s">
        <v>15</v>
      </c>
      <c r="E12" s="9" t="s">
        <v>133</v>
      </c>
      <c r="F12" s="9" t="s">
        <v>28</v>
      </c>
      <c r="G12" s="10" t="s">
        <v>134</v>
      </c>
      <c r="H12" s="10" t="s">
        <v>135</v>
      </c>
      <c r="I12" s="10" t="s">
        <v>136</v>
      </c>
      <c r="J12" s="9"/>
      <c r="K12" s="9" t="s">
        <v>24</v>
      </c>
      <c r="L12" s="9" t="s">
        <v>62</v>
      </c>
      <c r="M12" s="9" t="s">
        <v>63</v>
      </c>
    </row>
    <row r="13" customFormat="false" ht="57.75" hidden="false" customHeight="true" outlineLevel="0" collapsed="false">
      <c r="A13" s="9" t="s">
        <v>137</v>
      </c>
      <c r="B13" s="9" t="s">
        <v>138</v>
      </c>
      <c r="C13" s="9" t="s">
        <v>139</v>
      </c>
      <c r="D13" s="9" t="s">
        <v>15</v>
      </c>
      <c r="E13" s="9" t="s">
        <v>140</v>
      </c>
      <c r="F13" s="9" t="s">
        <v>29</v>
      </c>
      <c r="G13" s="10" t="s">
        <v>141</v>
      </c>
      <c r="H13" s="10" t="s">
        <v>142</v>
      </c>
      <c r="I13" s="10" t="s">
        <v>143</v>
      </c>
      <c r="J13" s="9"/>
      <c r="K13" s="9" t="s">
        <v>24</v>
      </c>
      <c r="L13" s="11" t="s">
        <v>78</v>
      </c>
      <c r="M13" s="9" t="s">
        <v>63</v>
      </c>
    </row>
    <row r="14" customFormat="false" ht="57.75" hidden="false" customHeight="true" outlineLevel="0" collapsed="false">
      <c r="A14" s="9" t="s">
        <v>144</v>
      </c>
      <c r="B14" s="9" t="s">
        <v>145</v>
      </c>
      <c r="C14" s="9" t="s">
        <v>146</v>
      </c>
      <c r="D14" s="9" t="s">
        <v>15</v>
      </c>
      <c r="E14" s="9" t="s">
        <v>147</v>
      </c>
      <c r="F14" s="9" t="s">
        <v>29</v>
      </c>
      <c r="G14" s="10" t="s">
        <v>148</v>
      </c>
      <c r="H14" s="10" t="s">
        <v>149</v>
      </c>
      <c r="I14" s="10" t="s">
        <v>150</v>
      </c>
      <c r="J14" s="9" t="s">
        <v>151</v>
      </c>
      <c r="K14" s="9" t="s">
        <v>23</v>
      </c>
      <c r="L14" s="9" t="s">
        <v>62</v>
      </c>
      <c r="M14" s="9" t="s">
        <v>63</v>
      </c>
    </row>
    <row r="15" customFormat="false" ht="57.75" hidden="false" customHeight="true" outlineLevel="0" collapsed="false">
      <c r="A15" s="9" t="s">
        <v>152</v>
      </c>
      <c r="B15" s="9" t="s">
        <v>153</v>
      </c>
      <c r="C15" s="9" t="s">
        <v>154</v>
      </c>
      <c r="D15" s="9" t="s">
        <v>15</v>
      </c>
      <c r="E15" s="9" t="s">
        <v>155</v>
      </c>
      <c r="F15" s="9" t="s">
        <v>27</v>
      </c>
      <c r="G15" s="10" t="s">
        <v>156</v>
      </c>
      <c r="H15" s="10" t="s">
        <v>157</v>
      </c>
      <c r="I15" s="10" t="s">
        <v>158</v>
      </c>
      <c r="J15" s="9"/>
      <c r="K15" s="9" t="s">
        <v>25</v>
      </c>
      <c r="L15" s="9" t="s">
        <v>62</v>
      </c>
      <c r="M15" s="9" t="s">
        <v>63</v>
      </c>
    </row>
    <row r="16" customFormat="false" ht="57.75" hidden="false" customHeight="true" outlineLevel="0" collapsed="false">
      <c r="A16" s="9" t="s">
        <v>159</v>
      </c>
      <c r="B16" s="9" t="s">
        <v>160</v>
      </c>
      <c r="C16" s="9" t="s">
        <v>161</v>
      </c>
      <c r="D16" s="9" t="s">
        <v>16</v>
      </c>
      <c r="E16" s="9" t="s">
        <v>162</v>
      </c>
      <c r="F16" s="9" t="s">
        <v>27</v>
      </c>
      <c r="G16" s="10" t="s">
        <v>163</v>
      </c>
      <c r="H16" s="10" t="s">
        <v>164</v>
      </c>
      <c r="I16" s="10" t="s">
        <v>165</v>
      </c>
      <c r="J16" s="9" t="s">
        <v>166</v>
      </c>
      <c r="K16" s="9" t="s">
        <v>24</v>
      </c>
      <c r="L16" s="9" t="s">
        <v>62</v>
      </c>
      <c r="M16" s="9" t="s">
        <v>63</v>
      </c>
    </row>
    <row r="17" customFormat="false" ht="57.75" hidden="false" customHeight="true" outlineLevel="0" collapsed="false">
      <c r="A17" s="9" t="s">
        <v>167</v>
      </c>
      <c r="B17" s="9" t="s">
        <v>168</v>
      </c>
      <c r="C17" s="9" t="s">
        <v>169</v>
      </c>
      <c r="D17" s="9" t="s">
        <v>16</v>
      </c>
      <c r="E17" s="9" t="s">
        <v>170</v>
      </c>
      <c r="F17" s="9" t="s">
        <v>34</v>
      </c>
      <c r="G17" s="10" t="s">
        <v>171</v>
      </c>
      <c r="H17" s="10" t="s">
        <v>172</v>
      </c>
      <c r="I17" s="10" t="s">
        <v>173</v>
      </c>
      <c r="J17" s="9" t="s">
        <v>174</v>
      </c>
      <c r="K17" s="9" t="s">
        <v>25</v>
      </c>
      <c r="L17" s="9" t="s">
        <v>62</v>
      </c>
      <c r="M17" s="9" t="s">
        <v>63</v>
      </c>
    </row>
    <row r="18" customFormat="false" ht="57.75" hidden="false" customHeight="true" outlineLevel="0" collapsed="false">
      <c r="A18" s="9" t="s">
        <v>175</v>
      </c>
      <c r="B18" s="9" t="s">
        <v>176</v>
      </c>
      <c r="C18" s="9" t="s">
        <v>177</v>
      </c>
      <c r="D18" s="9" t="s">
        <v>16</v>
      </c>
      <c r="E18" s="9" t="s">
        <v>170</v>
      </c>
      <c r="F18" s="9" t="s">
        <v>30</v>
      </c>
      <c r="G18" s="10" t="s">
        <v>178</v>
      </c>
      <c r="H18" s="10" t="s">
        <v>179</v>
      </c>
      <c r="I18" s="10" t="s">
        <v>180</v>
      </c>
      <c r="J18" s="9"/>
      <c r="K18" s="9" t="s">
        <v>24</v>
      </c>
      <c r="L18" s="9" t="s">
        <v>62</v>
      </c>
      <c r="M18" s="9" t="s">
        <v>63</v>
      </c>
    </row>
    <row r="19" customFormat="false" ht="57.75" hidden="false" customHeight="true" outlineLevel="0" collapsed="false">
      <c r="A19" s="9" t="s">
        <v>181</v>
      </c>
      <c r="B19" s="9" t="s">
        <v>182</v>
      </c>
      <c r="C19" s="9" t="s">
        <v>183</v>
      </c>
      <c r="D19" s="9" t="s">
        <v>16</v>
      </c>
      <c r="E19" s="9" t="s">
        <v>184</v>
      </c>
      <c r="F19" s="9" t="s">
        <v>27</v>
      </c>
      <c r="G19" s="10" t="s">
        <v>185</v>
      </c>
      <c r="H19" s="10" t="s">
        <v>186</v>
      </c>
      <c r="I19" s="10" t="s">
        <v>129</v>
      </c>
      <c r="J19" s="9"/>
      <c r="K19" s="9" t="s">
        <v>24</v>
      </c>
      <c r="L19" s="11" t="s">
        <v>78</v>
      </c>
      <c r="M19" s="9" t="s">
        <v>63</v>
      </c>
    </row>
    <row r="20" customFormat="false" ht="57.75" hidden="false" customHeight="true" outlineLevel="0" collapsed="false">
      <c r="A20" s="9" t="s">
        <v>187</v>
      </c>
      <c r="B20" s="9" t="s">
        <v>188</v>
      </c>
      <c r="C20" s="9" t="s">
        <v>189</v>
      </c>
      <c r="D20" s="9" t="s">
        <v>16</v>
      </c>
      <c r="E20" s="9" t="s">
        <v>190</v>
      </c>
      <c r="F20" s="9" t="s">
        <v>31</v>
      </c>
      <c r="G20" s="10" t="s">
        <v>191</v>
      </c>
      <c r="H20" s="10" t="s">
        <v>192</v>
      </c>
      <c r="I20" s="10" t="s">
        <v>193</v>
      </c>
      <c r="J20" s="9"/>
      <c r="K20" s="9" t="s">
        <v>24</v>
      </c>
      <c r="L20" s="11" t="s">
        <v>78</v>
      </c>
      <c r="M20" s="9" t="s">
        <v>63</v>
      </c>
    </row>
    <row r="21" customFormat="false" ht="57.75" hidden="false" customHeight="true" outlineLevel="0" collapsed="false">
      <c r="A21" s="9" t="s">
        <v>194</v>
      </c>
      <c r="B21" s="9" t="s">
        <v>195</v>
      </c>
      <c r="C21" s="9" t="s">
        <v>196</v>
      </c>
      <c r="D21" s="9" t="s">
        <v>16</v>
      </c>
      <c r="E21" s="9" t="s">
        <v>197</v>
      </c>
      <c r="F21" s="9" t="s">
        <v>28</v>
      </c>
      <c r="G21" s="10" t="s">
        <v>198</v>
      </c>
      <c r="H21" s="10" t="s">
        <v>199</v>
      </c>
      <c r="I21" s="10" t="s">
        <v>200</v>
      </c>
      <c r="J21" s="9"/>
      <c r="K21" s="9" t="s">
        <v>24</v>
      </c>
      <c r="L21" s="9" t="s">
        <v>62</v>
      </c>
      <c r="M21" s="9" t="s">
        <v>63</v>
      </c>
    </row>
    <row r="22" customFormat="false" ht="57.75" hidden="false" customHeight="true" outlineLevel="0" collapsed="false">
      <c r="A22" s="9" t="s">
        <v>201</v>
      </c>
      <c r="B22" s="9" t="s">
        <v>202</v>
      </c>
      <c r="C22" s="9" t="s">
        <v>203</v>
      </c>
      <c r="D22" s="9" t="s">
        <v>16</v>
      </c>
      <c r="E22" s="9" t="s">
        <v>204</v>
      </c>
      <c r="F22" s="9" t="s">
        <v>32</v>
      </c>
      <c r="G22" s="10" t="s">
        <v>205</v>
      </c>
      <c r="H22" s="10" t="s">
        <v>206</v>
      </c>
      <c r="I22" s="10" t="s">
        <v>207</v>
      </c>
      <c r="J22" s="9"/>
      <c r="K22" s="9" t="s">
        <v>24</v>
      </c>
      <c r="L22" s="11" t="s">
        <v>78</v>
      </c>
      <c r="M22" s="9" t="s">
        <v>63</v>
      </c>
    </row>
    <row r="23" customFormat="false" ht="57.75" hidden="false" customHeight="true" outlineLevel="0" collapsed="false">
      <c r="A23" s="9" t="s">
        <v>208</v>
      </c>
      <c r="B23" s="9" t="s">
        <v>209</v>
      </c>
      <c r="C23" s="9" t="s">
        <v>210</v>
      </c>
      <c r="D23" s="9" t="s">
        <v>17</v>
      </c>
      <c r="E23" s="9" t="s">
        <v>211</v>
      </c>
      <c r="F23" s="9" t="s">
        <v>39</v>
      </c>
      <c r="G23" s="10" t="s">
        <v>212</v>
      </c>
      <c r="H23" s="10" t="s">
        <v>213</v>
      </c>
      <c r="I23" s="10" t="s">
        <v>214</v>
      </c>
      <c r="J23" s="9" t="s">
        <v>215</v>
      </c>
      <c r="K23" s="9" t="s">
        <v>23</v>
      </c>
      <c r="L23" s="9" t="s">
        <v>62</v>
      </c>
      <c r="M23" s="9" t="s">
        <v>63</v>
      </c>
    </row>
    <row r="24" customFormat="false" ht="57.75" hidden="false" customHeight="true" outlineLevel="0" collapsed="false">
      <c r="A24" s="9" t="s">
        <v>216</v>
      </c>
      <c r="B24" s="9" t="s">
        <v>217</v>
      </c>
      <c r="C24" s="9" t="s">
        <v>218</v>
      </c>
      <c r="D24" s="9" t="s">
        <v>17</v>
      </c>
      <c r="E24" s="9" t="s">
        <v>219</v>
      </c>
      <c r="F24" s="9" t="s">
        <v>29</v>
      </c>
      <c r="G24" s="10" t="s">
        <v>220</v>
      </c>
      <c r="H24" s="10" t="s">
        <v>221</v>
      </c>
      <c r="I24" s="10" t="s">
        <v>222</v>
      </c>
      <c r="J24" s="9"/>
      <c r="K24" s="9" t="s">
        <v>25</v>
      </c>
      <c r="L24" s="9" t="s">
        <v>62</v>
      </c>
      <c r="M24" s="9" t="s">
        <v>63</v>
      </c>
    </row>
    <row r="25" customFormat="false" ht="57.75" hidden="false" customHeight="true" outlineLevel="0" collapsed="false">
      <c r="A25" s="9" t="s">
        <v>223</v>
      </c>
      <c r="B25" s="9" t="s">
        <v>224</v>
      </c>
      <c r="C25" s="9" t="s">
        <v>225</v>
      </c>
      <c r="D25" s="9" t="s">
        <v>17</v>
      </c>
      <c r="E25" s="9" t="s">
        <v>226</v>
      </c>
      <c r="F25" s="9" t="s">
        <v>28</v>
      </c>
      <c r="G25" s="10" t="s">
        <v>227</v>
      </c>
      <c r="H25" s="10" t="s">
        <v>228</v>
      </c>
      <c r="I25" s="10" t="s">
        <v>229</v>
      </c>
      <c r="J25" s="9"/>
      <c r="K25" s="9" t="s">
        <v>23</v>
      </c>
      <c r="L25" s="9" t="s">
        <v>62</v>
      </c>
      <c r="M25" s="9" t="s">
        <v>63</v>
      </c>
    </row>
    <row r="26" customFormat="false" ht="57.75" hidden="false" customHeight="true" outlineLevel="0" collapsed="false">
      <c r="A26" s="9" t="s">
        <v>230</v>
      </c>
      <c r="B26" s="9" t="s">
        <v>231</v>
      </c>
      <c r="C26" s="9" t="s">
        <v>232</v>
      </c>
      <c r="D26" s="9" t="s">
        <v>17</v>
      </c>
      <c r="E26" s="9" t="s">
        <v>233</v>
      </c>
      <c r="F26" s="9" t="s">
        <v>38</v>
      </c>
      <c r="G26" s="10" t="s">
        <v>234</v>
      </c>
      <c r="H26" s="10" t="s">
        <v>235</v>
      </c>
      <c r="I26" s="10" t="s">
        <v>236</v>
      </c>
      <c r="J26" s="9"/>
      <c r="K26" s="9" t="s">
        <v>23</v>
      </c>
      <c r="L26" s="9" t="s">
        <v>62</v>
      </c>
      <c r="M26" s="9" t="s">
        <v>63</v>
      </c>
    </row>
    <row r="27" customFormat="false" ht="57.75" hidden="false" customHeight="true" outlineLevel="0" collapsed="false">
      <c r="A27" s="9" t="s">
        <v>237</v>
      </c>
      <c r="B27" s="9" t="s">
        <v>238</v>
      </c>
      <c r="C27" s="9" t="s">
        <v>239</v>
      </c>
      <c r="D27" s="9" t="s">
        <v>17</v>
      </c>
      <c r="E27" s="9" t="s">
        <v>240</v>
      </c>
      <c r="F27" s="9" t="s">
        <v>27</v>
      </c>
      <c r="G27" s="10" t="s">
        <v>241</v>
      </c>
      <c r="H27" s="10" t="s">
        <v>242</v>
      </c>
      <c r="I27" s="10" t="s">
        <v>243</v>
      </c>
      <c r="J27" s="9"/>
      <c r="K27" s="9" t="s">
        <v>25</v>
      </c>
      <c r="L27" s="11" t="s">
        <v>78</v>
      </c>
      <c r="M27" s="9" t="s">
        <v>63</v>
      </c>
    </row>
    <row r="28" customFormat="false" ht="57.75" hidden="false" customHeight="true" outlineLevel="0" collapsed="false">
      <c r="A28" s="9" t="s">
        <v>244</v>
      </c>
      <c r="B28" s="9" t="s">
        <v>245</v>
      </c>
      <c r="C28" s="9" t="s">
        <v>246</v>
      </c>
      <c r="D28" s="9" t="s">
        <v>17</v>
      </c>
      <c r="E28" s="9" t="s">
        <v>247</v>
      </c>
      <c r="F28" s="9" t="s">
        <v>38</v>
      </c>
      <c r="G28" s="10" t="s">
        <v>248</v>
      </c>
      <c r="H28" s="10" t="s">
        <v>249</v>
      </c>
      <c r="I28" s="10" t="s">
        <v>250</v>
      </c>
      <c r="J28" s="9"/>
      <c r="K28" s="9" t="s">
        <v>23</v>
      </c>
      <c r="L28" s="9" t="s">
        <v>62</v>
      </c>
      <c r="M28" s="9" t="s">
        <v>63</v>
      </c>
    </row>
    <row r="29" customFormat="false" ht="57.75" hidden="false" customHeight="true" outlineLevel="0" collapsed="false">
      <c r="A29" s="9" t="s">
        <v>251</v>
      </c>
      <c r="B29" s="9" t="s">
        <v>252</v>
      </c>
      <c r="C29" s="9" t="s">
        <v>253</v>
      </c>
      <c r="D29" s="9" t="s">
        <v>17</v>
      </c>
      <c r="E29" s="9" t="s">
        <v>254</v>
      </c>
      <c r="F29" s="9" t="s">
        <v>35</v>
      </c>
      <c r="G29" s="10" t="s">
        <v>255</v>
      </c>
      <c r="H29" s="10" t="s">
        <v>256</v>
      </c>
      <c r="I29" s="10" t="s">
        <v>257</v>
      </c>
      <c r="J29" s="9"/>
      <c r="K29" s="9" t="s">
        <v>24</v>
      </c>
      <c r="L29" s="11" t="s">
        <v>78</v>
      </c>
      <c r="M29" s="9" t="s">
        <v>63</v>
      </c>
    </row>
    <row r="30" customFormat="false" ht="57.75" hidden="false" customHeight="true" outlineLevel="0" collapsed="false">
      <c r="A30" s="9" t="s">
        <v>258</v>
      </c>
      <c r="B30" s="9" t="s">
        <v>259</v>
      </c>
      <c r="C30" s="9" t="s">
        <v>260</v>
      </c>
      <c r="D30" s="9" t="s">
        <v>18</v>
      </c>
      <c r="E30" s="9" t="s">
        <v>261</v>
      </c>
      <c r="F30" s="9" t="s">
        <v>27</v>
      </c>
      <c r="G30" s="10" t="s">
        <v>262</v>
      </c>
      <c r="H30" s="10" t="s">
        <v>263</v>
      </c>
      <c r="I30" s="10" t="s">
        <v>264</v>
      </c>
      <c r="J30" s="9" t="s">
        <v>265</v>
      </c>
      <c r="K30" s="9" t="s">
        <v>24</v>
      </c>
      <c r="L30" s="9" t="s">
        <v>62</v>
      </c>
      <c r="M30" s="9" t="s">
        <v>63</v>
      </c>
    </row>
    <row r="31" customFormat="false" ht="57.75" hidden="false" customHeight="true" outlineLevel="0" collapsed="false">
      <c r="A31" s="9" t="s">
        <v>266</v>
      </c>
      <c r="B31" s="9" t="s">
        <v>267</v>
      </c>
      <c r="C31" s="9" t="s">
        <v>268</v>
      </c>
      <c r="D31" s="9" t="s">
        <v>18</v>
      </c>
      <c r="E31" s="9" t="s">
        <v>269</v>
      </c>
      <c r="F31" s="9" t="s">
        <v>27</v>
      </c>
      <c r="G31" s="10" t="s">
        <v>270</v>
      </c>
      <c r="H31" s="10" t="s">
        <v>271</v>
      </c>
      <c r="I31" s="10" t="s">
        <v>272</v>
      </c>
      <c r="J31" s="9" t="s">
        <v>273</v>
      </c>
      <c r="K31" s="9" t="s">
        <v>25</v>
      </c>
      <c r="L31" s="9" t="s">
        <v>62</v>
      </c>
      <c r="M31" s="9" t="s">
        <v>63</v>
      </c>
    </row>
    <row r="32" customFormat="false" ht="57.75" hidden="false" customHeight="true" outlineLevel="0" collapsed="false">
      <c r="A32" s="9" t="s">
        <v>274</v>
      </c>
      <c r="B32" s="9" t="s">
        <v>275</v>
      </c>
      <c r="C32" s="9" t="s">
        <v>276</v>
      </c>
      <c r="D32" s="9" t="s">
        <v>18</v>
      </c>
      <c r="E32" s="9" t="s">
        <v>269</v>
      </c>
      <c r="F32" s="9" t="s">
        <v>27</v>
      </c>
      <c r="G32" s="10" t="s">
        <v>277</v>
      </c>
      <c r="H32" s="10" t="s">
        <v>278</v>
      </c>
      <c r="I32" s="10" t="s">
        <v>279</v>
      </c>
      <c r="J32" s="9"/>
      <c r="K32" s="9" t="s">
        <v>24</v>
      </c>
      <c r="L32" s="9" t="s">
        <v>62</v>
      </c>
      <c r="M32" s="9" t="s">
        <v>63</v>
      </c>
    </row>
    <row r="33" customFormat="false" ht="57.75" hidden="false" customHeight="true" outlineLevel="0" collapsed="false">
      <c r="A33" s="9" t="s">
        <v>280</v>
      </c>
      <c r="B33" s="9" t="s">
        <v>281</v>
      </c>
      <c r="C33" s="9" t="s">
        <v>282</v>
      </c>
      <c r="D33" s="9" t="s">
        <v>18</v>
      </c>
      <c r="E33" s="9" t="s">
        <v>283</v>
      </c>
      <c r="F33" s="9" t="s">
        <v>27</v>
      </c>
      <c r="G33" s="10" t="s">
        <v>284</v>
      </c>
      <c r="H33" s="10" t="s">
        <v>285</v>
      </c>
      <c r="I33" s="10" t="s">
        <v>286</v>
      </c>
      <c r="J33" s="9"/>
      <c r="K33" s="9" t="s">
        <v>24</v>
      </c>
      <c r="L33" s="11" t="s">
        <v>78</v>
      </c>
      <c r="M33" s="9" t="s">
        <v>63</v>
      </c>
    </row>
    <row r="34" customFormat="false" ht="57.75" hidden="false" customHeight="true" outlineLevel="0" collapsed="false">
      <c r="A34" s="9" t="s">
        <v>287</v>
      </c>
      <c r="B34" s="9" t="s">
        <v>288</v>
      </c>
      <c r="C34" s="9" t="s">
        <v>289</v>
      </c>
      <c r="D34" s="9" t="s">
        <v>18</v>
      </c>
      <c r="E34" s="9" t="s">
        <v>290</v>
      </c>
      <c r="F34" s="9" t="s">
        <v>32</v>
      </c>
      <c r="G34" s="10" t="s">
        <v>291</v>
      </c>
      <c r="H34" s="10" t="s">
        <v>292</v>
      </c>
      <c r="I34" s="10" t="s">
        <v>85</v>
      </c>
      <c r="J34" s="9"/>
      <c r="K34" s="9" t="s">
        <v>24</v>
      </c>
      <c r="L34" s="11" t="s">
        <v>78</v>
      </c>
      <c r="M34" s="9" t="s">
        <v>63</v>
      </c>
    </row>
    <row r="35" customFormat="false" ht="57.75" hidden="false" customHeight="true" outlineLevel="0" collapsed="false">
      <c r="A35" s="9" t="s">
        <v>293</v>
      </c>
      <c r="B35" s="9" t="s">
        <v>294</v>
      </c>
      <c r="C35" s="9" t="s">
        <v>295</v>
      </c>
      <c r="D35" s="9" t="s">
        <v>18</v>
      </c>
      <c r="E35" s="9" t="s">
        <v>296</v>
      </c>
      <c r="F35" s="9" t="s">
        <v>38</v>
      </c>
      <c r="G35" s="10" t="s">
        <v>297</v>
      </c>
      <c r="H35" s="10" t="s">
        <v>298</v>
      </c>
      <c r="I35" s="10" t="s">
        <v>299</v>
      </c>
      <c r="J35" s="9"/>
      <c r="K35" s="9" t="s">
        <v>24</v>
      </c>
      <c r="L35" s="11" t="s">
        <v>78</v>
      </c>
      <c r="M35" s="9" t="s">
        <v>63</v>
      </c>
    </row>
    <row r="36" customFormat="false" ht="57.75" hidden="false" customHeight="true" outlineLevel="0" collapsed="false">
      <c r="A36" s="9" t="s">
        <v>300</v>
      </c>
      <c r="B36" s="9" t="s">
        <v>301</v>
      </c>
      <c r="C36" s="9" t="s">
        <v>302</v>
      </c>
      <c r="D36" s="9" t="s">
        <v>18</v>
      </c>
      <c r="E36" s="9" t="s">
        <v>303</v>
      </c>
      <c r="F36" s="9" t="s">
        <v>27</v>
      </c>
      <c r="G36" s="10" t="s">
        <v>304</v>
      </c>
      <c r="H36" s="10" t="s">
        <v>305</v>
      </c>
      <c r="I36" s="10" t="s">
        <v>129</v>
      </c>
      <c r="J36" s="9"/>
      <c r="K36" s="9" t="s">
        <v>24</v>
      </c>
      <c r="L36" s="11" t="s">
        <v>78</v>
      </c>
      <c r="M36" s="9" t="s">
        <v>63</v>
      </c>
    </row>
    <row r="37" customFormat="false" ht="57.75" hidden="false" customHeight="true" outlineLevel="0" collapsed="false">
      <c r="A37" s="9" t="s">
        <v>306</v>
      </c>
      <c r="B37" s="9" t="s">
        <v>307</v>
      </c>
      <c r="C37" s="9" t="s">
        <v>308</v>
      </c>
      <c r="D37" s="9" t="s">
        <v>19</v>
      </c>
      <c r="E37" s="9" t="s">
        <v>309</v>
      </c>
      <c r="F37" s="9" t="s">
        <v>29</v>
      </c>
      <c r="G37" s="10" t="s">
        <v>310</v>
      </c>
      <c r="H37" s="10" t="s">
        <v>311</v>
      </c>
      <c r="I37" s="10" t="s">
        <v>312</v>
      </c>
      <c r="J37" s="9" t="s">
        <v>313</v>
      </c>
      <c r="K37" s="9" t="s">
        <v>24</v>
      </c>
      <c r="L37" s="9" t="s">
        <v>62</v>
      </c>
      <c r="M37" s="9" t="s">
        <v>63</v>
      </c>
    </row>
    <row r="38" customFormat="false" ht="57.75" hidden="false" customHeight="true" outlineLevel="0" collapsed="false">
      <c r="A38" s="9" t="s">
        <v>314</v>
      </c>
      <c r="B38" s="9" t="s">
        <v>315</v>
      </c>
      <c r="C38" s="9" t="s">
        <v>316</v>
      </c>
      <c r="D38" s="9" t="s">
        <v>19</v>
      </c>
      <c r="E38" s="9" t="s">
        <v>317</v>
      </c>
      <c r="F38" s="9" t="s">
        <v>27</v>
      </c>
      <c r="G38" s="10" t="s">
        <v>318</v>
      </c>
      <c r="H38" s="10" t="s">
        <v>319</v>
      </c>
      <c r="I38" s="10" t="s">
        <v>320</v>
      </c>
      <c r="J38" s="9" t="s">
        <v>321</v>
      </c>
      <c r="K38" s="9" t="s">
        <v>24</v>
      </c>
      <c r="L38" s="9" t="s">
        <v>62</v>
      </c>
      <c r="M38" s="9" t="s">
        <v>63</v>
      </c>
    </row>
    <row r="39" customFormat="false" ht="57.75" hidden="false" customHeight="true" outlineLevel="0" collapsed="false">
      <c r="A39" s="9" t="s">
        <v>322</v>
      </c>
      <c r="B39" s="9" t="s">
        <v>323</v>
      </c>
      <c r="C39" s="9" t="s">
        <v>324</v>
      </c>
      <c r="D39" s="9" t="s">
        <v>19</v>
      </c>
      <c r="E39" s="9" t="s">
        <v>325</v>
      </c>
      <c r="F39" s="9" t="s">
        <v>33</v>
      </c>
      <c r="G39" s="10" t="s">
        <v>326</v>
      </c>
      <c r="H39" s="10" t="s">
        <v>327</v>
      </c>
      <c r="I39" s="10" t="s">
        <v>328</v>
      </c>
      <c r="J39" s="9"/>
      <c r="K39" s="9" t="s">
        <v>24</v>
      </c>
      <c r="L39" s="11" t="s">
        <v>78</v>
      </c>
      <c r="M39" s="9" t="s">
        <v>63</v>
      </c>
    </row>
    <row r="40" customFormat="false" ht="57.75" hidden="false" customHeight="true" outlineLevel="0" collapsed="false">
      <c r="A40" s="9" t="s">
        <v>329</v>
      </c>
      <c r="B40" s="9" t="s">
        <v>330</v>
      </c>
      <c r="C40" s="9" t="s">
        <v>331</v>
      </c>
      <c r="D40" s="9" t="s">
        <v>19</v>
      </c>
      <c r="E40" s="9" t="s">
        <v>332</v>
      </c>
      <c r="F40" s="9" t="s">
        <v>38</v>
      </c>
      <c r="G40" s="10" t="s">
        <v>333</v>
      </c>
      <c r="H40" s="10" t="s">
        <v>334</v>
      </c>
      <c r="I40" s="10" t="s">
        <v>335</v>
      </c>
      <c r="J40" s="9"/>
      <c r="K40" s="9" t="s">
        <v>24</v>
      </c>
      <c r="L40" s="9" t="s">
        <v>62</v>
      </c>
      <c r="M40" s="9" t="s">
        <v>63</v>
      </c>
    </row>
    <row r="41" customFormat="false" ht="57.75" hidden="false" customHeight="true" outlineLevel="0" collapsed="false">
      <c r="A41" s="9" t="s">
        <v>336</v>
      </c>
      <c r="B41" s="9" t="s">
        <v>337</v>
      </c>
      <c r="C41" s="9" t="s">
        <v>338</v>
      </c>
      <c r="D41" s="9" t="s">
        <v>19</v>
      </c>
      <c r="E41" s="9" t="s">
        <v>339</v>
      </c>
      <c r="F41" s="9" t="s">
        <v>32</v>
      </c>
      <c r="G41" s="10" t="s">
        <v>340</v>
      </c>
      <c r="H41" s="10" t="s">
        <v>341</v>
      </c>
      <c r="I41" s="10" t="s">
        <v>342</v>
      </c>
      <c r="J41" s="9"/>
      <c r="K41" s="9" t="s">
        <v>24</v>
      </c>
      <c r="L41" s="11" t="s">
        <v>78</v>
      </c>
      <c r="M41" s="9" t="s">
        <v>63</v>
      </c>
    </row>
    <row r="42" customFormat="false" ht="57.75" hidden="false" customHeight="true" outlineLevel="0" collapsed="false">
      <c r="A42" s="9" t="s">
        <v>343</v>
      </c>
      <c r="B42" s="9" t="s">
        <v>344</v>
      </c>
      <c r="C42" s="9" t="s">
        <v>132</v>
      </c>
      <c r="D42" s="9" t="s">
        <v>19</v>
      </c>
      <c r="E42" s="9" t="s">
        <v>345</v>
      </c>
      <c r="F42" s="9" t="s">
        <v>28</v>
      </c>
      <c r="G42" s="10" t="s">
        <v>346</v>
      </c>
      <c r="H42" s="10" t="s">
        <v>347</v>
      </c>
      <c r="I42" s="10" t="s">
        <v>200</v>
      </c>
      <c r="J42" s="9"/>
      <c r="K42" s="9" t="s">
        <v>24</v>
      </c>
      <c r="L42" s="9" t="s">
        <v>62</v>
      </c>
      <c r="M42" s="9" t="s">
        <v>63</v>
      </c>
    </row>
    <row r="43" customFormat="false" ht="57.75" hidden="false" customHeight="true" outlineLevel="0" collapsed="false">
      <c r="A43" s="9" t="s">
        <v>348</v>
      </c>
      <c r="B43" s="9" t="s">
        <v>349</v>
      </c>
      <c r="C43" s="9" t="s">
        <v>350</v>
      </c>
      <c r="D43" s="9" t="s">
        <v>19</v>
      </c>
      <c r="E43" s="9" t="s">
        <v>351</v>
      </c>
      <c r="F43" s="9" t="s">
        <v>32</v>
      </c>
      <c r="G43" s="10" t="s">
        <v>352</v>
      </c>
      <c r="H43" s="10" t="s">
        <v>353</v>
      </c>
      <c r="I43" s="10" t="s">
        <v>122</v>
      </c>
      <c r="J43" s="9"/>
      <c r="K43" s="9" t="s">
        <v>24</v>
      </c>
      <c r="L43" s="11" t="s">
        <v>78</v>
      </c>
      <c r="M43" s="9" t="s">
        <v>63</v>
      </c>
    </row>
    <row r="44" customFormat="false" ht="57.75" hidden="false" customHeight="true" outlineLevel="0" collapsed="false">
      <c r="A44" s="9" t="s">
        <v>354</v>
      </c>
      <c r="B44" s="9" t="s">
        <v>355</v>
      </c>
      <c r="C44" s="9" t="s">
        <v>356</v>
      </c>
      <c r="D44" s="9" t="s">
        <v>19</v>
      </c>
      <c r="E44" s="9" t="s">
        <v>357</v>
      </c>
      <c r="F44" s="9" t="s">
        <v>30</v>
      </c>
      <c r="G44" s="10" t="s">
        <v>358</v>
      </c>
      <c r="H44" s="10" t="s">
        <v>359</v>
      </c>
      <c r="I44" s="10" t="s">
        <v>360</v>
      </c>
      <c r="J44" s="9"/>
      <c r="K44" s="9" t="s">
        <v>24</v>
      </c>
      <c r="L44" s="11" t="s">
        <v>78</v>
      </c>
      <c r="M44" s="9" t="s">
        <v>63</v>
      </c>
    </row>
    <row r="45" customFormat="false" ht="57.75" hidden="false" customHeight="true" outlineLevel="0" collapsed="false">
      <c r="A45" s="9" t="s">
        <v>361</v>
      </c>
      <c r="B45" s="9" t="s">
        <v>362</v>
      </c>
      <c r="C45" s="9" t="s">
        <v>363</v>
      </c>
      <c r="D45" s="9" t="s">
        <v>20</v>
      </c>
      <c r="E45" s="9" t="s">
        <v>364</v>
      </c>
      <c r="F45" s="9" t="s">
        <v>27</v>
      </c>
      <c r="G45" s="10" t="s">
        <v>365</v>
      </c>
      <c r="H45" s="10" t="s">
        <v>366</v>
      </c>
      <c r="I45" s="10" t="s">
        <v>367</v>
      </c>
      <c r="J45" s="9" t="s">
        <v>368</v>
      </c>
      <c r="K45" s="9" t="s">
        <v>24</v>
      </c>
      <c r="L45" s="9" t="s">
        <v>62</v>
      </c>
      <c r="M45" s="9" t="s">
        <v>63</v>
      </c>
    </row>
    <row r="46" customFormat="false" ht="57.75" hidden="false" customHeight="true" outlineLevel="0" collapsed="false">
      <c r="A46" s="9" t="s">
        <v>369</v>
      </c>
      <c r="B46" s="9" t="s">
        <v>370</v>
      </c>
      <c r="C46" s="9" t="s">
        <v>371</v>
      </c>
      <c r="D46" s="9" t="s">
        <v>20</v>
      </c>
      <c r="E46" s="9" t="s">
        <v>372</v>
      </c>
      <c r="F46" s="9" t="s">
        <v>27</v>
      </c>
      <c r="G46" s="10" t="s">
        <v>373</v>
      </c>
      <c r="H46" s="10" t="s">
        <v>374</v>
      </c>
      <c r="I46" s="10" t="s">
        <v>375</v>
      </c>
      <c r="J46" s="9" t="s">
        <v>376</v>
      </c>
      <c r="K46" s="9" t="s">
        <v>24</v>
      </c>
      <c r="L46" s="9" t="s">
        <v>62</v>
      </c>
      <c r="M46" s="9" t="s">
        <v>63</v>
      </c>
    </row>
    <row r="47" customFormat="false" ht="57.75" hidden="false" customHeight="true" outlineLevel="0" collapsed="false">
      <c r="A47" s="9" t="s">
        <v>377</v>
      </c>
      <c r="B47" s="9" t="s">
        <v>378</v>
      </c>
      <c r="C47" s="9" t="s">
        <v>379</v>
      </c>
      <c r="D47" s="9" t="s">
        <v>20</v>
      </c>
      <c r="E47" s="9" t="s">
        <v>380</v>
      </c>
      <c r="F47" s="9" t="s">
        <v>27</v>
      </c>
      <c r="G47" s="10" t="s">
        <v>381</v>
      </c>
      <c r="H47" s="10" t="s">
        <v>382</v>
      </c>
      <c r="I47" s="10" t="s">
        <v>383</v>
      </c>
      <c r="J47" s="9"/>
      <c r="K47" s="9" t="s">
        <v>25</v>
      </c>
      <c r="L47" s="9" t="s">
        <v>62</v>
      </c>
      <c r="M47" s="9" t="s">
        <v>63</v>
      </c>
    </row>
    <row r="48" customFormat="false" ht="57.75" hidden="false" customHeight="true" outlineLevel="0" collapsed="false">
      <c r="A48" s="9" t="s">
        <v>384</v>
      </c>
      <c r="B48" s="9" t="s">
        <v>385</v>
      </c>
      <c r="C48" s="9" t="s">
        <v>386</v>
      </c>
      <c r="D48" s="9" t="s">
        <v>20</v>
      </c>
      <c r="E48" s="9" t="s">
        <v>387</v>
      </c>
      <c r="F48" s="9" t="s">
        <v>38</v>
      </c>
      <c r="G48" s="10" t="s">
        <v>388</v>
      </c>
      <c r="H48" s="10" t="s">
        <v>389</v>
      </c>
      <c r="I48" s="10" t="s">
        <v>390</v>
      </c>
      <c r="J48" s="9"/>
      <c r="K48" s="9" t="s">
        <v>24</v>
      </c>
      <c r="L48" s="11" t="s">
        <v>78</v>
      </c>
      <c r="M48" s="9" t="s">
        <v>63</v>
      </c>
    </row>
    <row r="49" customFormat="false" ht="57.75" hidden="false" customHeight="true" outlineLevel="0" collapsed="false">
      <c r="A49" s="9" t="s">
        <v>391</v>
      </c>
      <c r="B49" s="9" t="s">
        <v>392</v>
      </c>
      <c r="C49" s="9" t="s">
        <v>393</v>
      </c>
      <c r="D49" s="9" t="s">
        <v>20</v>
      </c>
      <c r="E49" s="9" t="s">
        <v>394</v>
      </c>
      <c r="F49" s="9" t="s">
        <v>35</v>
      </c>
      <c r="G49" s="10" t="s">
        <v>395</v>
      </c>
      <c r="H49" s="10" t="s">
        <v>396</v>
      </c>
      <c r="I49" s="10" t="s">
        <v>397</v>
      </c>
      <c r="J49" s="9"/>
      <c r="K49" s="9" t="s">
        <v>24</v>
      </c>
      <c r="L49" s="11" t="s">
        <v>78</v>
      </c>
      <c r="M49" s="9" t="s">
        <v>63</v>
      </c>
    </row>
    <row r="50" customFormat="false" ht="57.75" hidden="false" customHeight="true" outlineLevel="0" collapsed="false">
      <c r="A50" s="9" t="s">
        <v>398</v>
      </c>
      <c r="B50" s="9" t="s">
        <v>399</v>
      </c>
      <c r="C50" s="9" t="s">
        <v>400</v>
      </c>
      <c r="D50" s="9" t="s">
        <v>20</v>
      </c>
      <c r="E50" s="9" t="s">
        <v>401</v>
      </c>
      <c r="F50" s="9" t="s">
        <v>32</v>
      </c>
      <c r="G50" s="10" t="s">
        <v>402</v>
      </c>
      <c r="H50" s="10" t="s">
        <v>403</v>
      </c>
      <c r="I50" s="10" t="s">
        <v>404</v>
      </c>
      <c r="J50" s="9"/>
      <c r="K50" s="9" t="s">
        <v>25</v>
      </c>
      <c r="L50" s="11" t="s">
        <v>78</v>
      </c>
      <c r="M50" s="9" t="s">
        <v>63</v>
      </c>
    </row>
    <row r="51" customFormat="false" ht="57.75" hidden="false" customHeight="true" outlineLevel="0" collapsed="false">
      <c r="A51" s="9" t="s">
        <v>405</v>
      </c>
      <c r="B51" s="9" t="s">
        <v>406</v>
      </c>
      <c r="C51" s="9" t="s">
        <v>407</v>
      </c>
      <c r="D51" s="9" t="s">
        <v>20</v>
      </c>
      <c r="E51" s="9" t="s">
        <v>408</v>
      </c>
      <c r="F51" s="9" t="s">
        <v>32</v>
      </c>
      <c r="G51" s="10" t="s">
        <v>409</v>
      </c>
      <c r="H51" s="10" t="s">
        <v>410</v>
      </c>
      <c r="I51" s="10" t="s">
        <v>85</v>
      </c>
      <c r="J51" s="9"/>
      <c r="K51" s="9" t="s">
        <v>24</v>
      </c>
      <c r="L51" s="11" t="s">
        <v>78</v>
      </c>
      <c r="M51" s="9" t="s">
        <v>63</v>
      </c>
    </row>
    <row r="53" customFormat="false" ht="15" hidden="false" customHeight="false" outlineLevel="0" collapsed="false">
      <c r="A53" s="12" t="s">
        <v>411</v>
      </c>
    </row>
    <row r="54" customFormat="false" ht="15" hidden="false" customHeight="false" outlineLevel="0" collapsed="false">
      <c r="A54" s="13" t="s">
        <v>412</v>
      </c>
      <c r="B54" s="13" t="s">
        <v>413</v>
      </c>
      <c r="C54" s="13" t="s">
        <v>414</v>
      </c>
      <c r="D54" s="13" t="s">
        <v>415</v>
      </c>
      <c r="E54" s="13" t="s">
        <v>416</v>
      </c>
      <c r="F54" s="13" t="s">
        <v>30</v>
      </c>
      <c r="G54" s="13" t="s">
        <v>417</v>
      </c>
      <c r="H54" s="13" t="s">
        <v>418</v>
      </c>
      <c r="I54" s="13" t="s">
        <v>419</v>
      </c>
      <c r="J54" s="13"/>
      <c r="K54" s="13" t="s">
        <v>24</v>
      </c>
      <c r="L54" s="13" t="s">
        <v>78</v>
      </c>
      <c r="M54" s="13" t="s">
        <v>420</v>
      </c>
    </row>
  </sheetData>
  <autoFilter ref="A1:M51"/>
  <dataValidations count="4">
    <dataValidation allowBlank="true" errorStyle="stop" operator="between" showDropDown="false" showErrorMessage="false" showInputMessage="false" sqref="K2:K400" type="list">
      <formula1>"Thriving,Holding,At risk,Critical"</formula1>
      <formula2>0</formula2>
    </dataValidation>
    <dataValidation allowBlank="true" errorStyle="stop" operator="between" showDropDown="false" showErrorMessage="false" showInputMessage="false" sqref="L2:L400" type="list">
      <formula1>"Yes,No"</formula1>
      <formula2>0</formula2>
    </dataValidation>
    <dataValidation allowBlank="true" errorStyle="stop" operator="between" showDropDown="false" showErrorMessage="false" showInputMessage="false" sqref="D2:D400" type="list">
      <formula1>"The Godavari North,The Medak Plateau,The Deccan Court,The Ikat Belt,Kakatiya Country,Palamuru"</formula1>
      <formula2>0</formula2>
    </dataValidation>
    <dataValidation allowBlank="true" errorStyle="stop" operator="between" showDropDown="false" showErrorMessage="false" showInputMessage="false" sqref="F2:F400" type="list">
      <formula1>"On the loom,With the needle,In metal,In wood,In clay,In fibre,In print,In pigment,In leather,In paper,In sound,In stone,In glass"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8"/>
    <col collapsed="false" customWidth="true" hidden="false" outlineLevel="0" max="3" min="3" style="0" width="32"/>
    <col collapsed="false" customWidth="true" hidden="false" outlineLevel="0" max="4" min="4" style="0" width="15"/>
    <col collapsed="false" customWidth="true" hidden="false" outlineLevel="0" max="5" min="5" style="0" width="14"/>
    <col collapsed="false" customWidth="true" hidden="false" outlineLevel="0" max="6" min="6" style="0" width="18"/>
    <col collapsed="false" customWidth="true" hidden="false" outlineLevel="0" max="7" min="7" style="0" width="40"/>
  </cols>
  <sheetData>
    <row r="1" customFormat="false" ht="30" hidden="false" customHeight="true" outlineLevel="0" collapsed="false">
      <c r="A1" s="8" t="s">
        <v>421</v>
      </c>
      <c r="B1" s="8" t="s">
        <v>422</v>
      </c>
      <c r="C1" s="8" t="s">
        <v>423</v>
      </c>
      <c r="D1" s="8" t="s">
        <v>424</v>
      </c>
      <c r="E1" s="8" t="s">
        <v>425</v>
      </c>
      <c r="F1" s="8" t="s">
        <v>426</v>
      </c>
      <c r="G1" s="8" t="s">
        <v>427</v>
      </c>
    </row>
    <row r="2" customFormat="false" ht="23.85" hidden="false" customHeight="false" outlineLevel="0" collapsed="false">
      <c r="A2" s="10" t="s">
        <v>265</v>
      </c>
      <c r="B2" s="10" t="s">
        <v>259</v>
      </c>
      <c r="C2" s="10" t="s">
        <v>428</v>
      </c>
      <c r="D2" s="10" t="s">
        <v>429</v>
      </c>
      <c r="E2" s="10" t="s">
        <v>430</v>
      </c>
      <c r="F2" s="10" t="s">
        <v>431</v>
      </c>
      <c r="G2" s="10"/>
    </row>
    <row r="3" customFormat="false" ht="15" hidden="false" customHeight="false" outlineLevel="0" collapsed="false">
      <c r="A3" s="10" t="s">
        <v>151</v>
      </c>
      <c r="B3" s="10" t="s">
        <v>432</v>
      </c>
      <c r="C3" s="10" t="s">
        <v>433</v>
      </c>
      <c r="D3" s="10" t="s">
        <v>434</v>
      </c>
      <c r="E3" s="10" t="s">
        <v>435</v>
      </c>
      <c r="F3" s="10" t="s">
        <v>431</v>
      </c>
      <c r="G3" s="10"/>
    </row>
    <row r="4" customFormat="false" ht="15" hidden="false" customHeight="false" outlineLevel="0" collapsed="false">
      <c r="A4" s="10" t="s">
        <v>100</v>
      </c>
      <c r="B4" s="10" t="s">
        <v>436</v>
      </c>
      <c r="C4" s="10" t="s">
        <v>437</v>
      </c>
      <c r="D4" s="10" t="s">
        <v>438</v>
      </c>
      <c r="E4" s="10" t="s">
        <v>439</v>
      </c>
      <c r="F4" s="10" t="s">
        <v>431</v>
      </c>
      <c r="G4" s="10"/>
    </row>
    <row r="5" customFormat="false" ht="15" hidden="false" customHeight="false" outlineLevel="0" collapsed="false">
      <c r="A5" s="10" t="s">
        <v>115</v>
      </c>
      <c r="B5" s="10" t="s">
        <v>109</v>
      </c>
      <c r="C5" s="10" t="s">
        <v>437</v>
      </c>
      <c r="D5" s="10" t="s">
        <v>438</v>
      </c>
      <c r="E5" s="10" t="s">
        <v>439</v>
      </c>
      <c r="F5" s="10" t="s">
        <v>431</v>
      </c>
      <c r="G5" s="10"/>
    </row>
    <row r="6" customFormat="false" ht="15" hidden="false" customHeight="false" outlineLevel="0" collapsed="false">
      <c r="A6" s="10" t="s">
        <v>107</v>
      </c>
      <c r="B6" s="10" t="s">
        <v>102</v>
      </c>
      <c r="C6" s="10" t="s">
        <v>437</v>
      </c>
      <c r="D6" s="10" t="s">
        <v>438</v>
      </c>
      <c r="E6" s="10" t="s">
        <v>440</v>
      </c>
      <c r="F6" s="10" t="s">
        <v>431</v>
      </c>
      <c r="G6" s="10"/>
    </row>
    <row r="7" customFormat="false" ht="15" hidden="false" customHeight="false" outlineLevel="0" collapsed="false">
      <c r="A7" s="10" t="s">
        <v>368</v>
      </c>
      <c r="B7" s="10" t="s">
        <v>441</v>
      </c>
      <c r="C7" s="10" t="s">
        <v>442</v>
      </c>
      <c r="D7" s="10" t="s">
        <v>443</v>
      </c>
      <c r="E7" s="10" t="s">
        <v>430</v>
      </c>
      <c r="F7" s="10" t="s">
        <v>431</v>
      </c>
      <c r="G7" s="10"/>
    </row>
    <row r="8" customFormat="false" ht="15" hidden="false" customHeight="false" outlineLevel="0" collapsed="false">
      <c r="A8" s="10" t="s">
        <v>166</v>
      </c>
      <c r="B8" s="10" t="s">
        <v>444</v>
      </c>
      <c r="C8" s="10" t="s">
        <v>445</v>
      </c>
      <c r="D8" s="10" t="s">
        <v>446</v>
      </c>
      <c r="E8" s="10" t="s">
        <v>430</v>
      </c>
      <c r="F8" s="10" t="s">
        <v>431</v>
      </c>
      <c r="G8" s="10"/>
    </row>
    <row r="9" customFormat="false" ht="15" hidden="false" customHeight="false" outlineLevel="0" collapsed="false">
      <c r="A9" s="10" t="s">
        <v>174</v>
      </c>
      <c r="B9" s="10" t="s">
        <v>447</v>
      </c>
      <c r="C9" s="10" t="s">
        <v>448</v>
      </c>
      <c r="D9" s="10" t="s">
        <v>443</v>
      </c>
      <c r="E9" s="10" t="s">
        <v>440</v>
      </c>
      <c r="F9" s="10" t="s">
        <v>431</v>
      </c>
      <c r="G9" s="10"/>
    </row>
    <row r="10" customFormat="false" ht="15" hidden="false" customHeight="false" outlineLevel="0" collapsed="false">
      <c r="A10" s="10" t="s">
        <v>313</v>
      </c>
      <c r="B10" s="10" t="s">
        <v>307</v>
      </c>
      <c r="C10" s="10" t="s">
        <v>449</v>
      </c>
      <c r="D10" s="10" t="s">
        <v>443</v>
      </c>
      <c r="E10" s="10" t="s">
        <v>435</v>
      </c>
      <c r="F10" s="10" t="s">
        <v>431</v>
      </c>
      <c r="G10" s="10"/>
    </row>
    <row r="11" customFormat="false" ht="15" hidden="false" customHeight="false" outlineLevel="0" collapsed="false">
      <c r="A11" s="10" t="s">
        <v>376</v>
      </c>
      <c r="B11" s="10" t="s">
        <v>450</v>
      </c>
      <c r="C11" s="10" t="s">
        <v>451</v>
      </c>
      <c r="D11" s="10" t="s">
        <v>452</v>
      </c>
      <c r="E11" s="10" t="s">
        <v>430</v>
      </c>
      <c r="F11" s="10" t="s">
        <v>431</v>
      </c>
      <c r="G11" s="10"/>
    </row>
    <row r="12" customFormat="false" ht="15" hidden="false" customHeight="false" outlineLevel="0" collapsed="false">
      <c r="A12" s="10" t="s">
        <v>61</v>
      </c>
      <c r="B12" s="10" t="s">
        <v>55</v>
      </c>
      <c r="C12" s="10" t="s">
        <v>453</v>
      </c>
      <c r="D12" s="10" t="s">
        <v>454</v>
      </c>
      <c r="E12" s="10" t="s">
        <v>435</v>
      </c>
      <c r="F12" s="10" t="s">
        <v>431</v>
      </c>
      <c r="G12" s="10"/>
    </row>
    <row r="13" customFormat="false" ht="15" hidden="false" customHeight="false" outlineLevel="0" collapsed="false">
      <c r="A13" s="10" t="s">
        <v>321</v>
      </c>
      <c r="B13" s="10" t="s">
        <v>315</v>
      </c>
      <c r="C13" s="10" t="s">
        <v>455</v>
      </c>
      <c r="D13" s="10" t="s">
        <v>454</v>
      </c>
      <c r="E13" s="10" t="s">
        <v>430</v>
      </c>
      <c r="F13" s="10" t="s">
        <v>431</v>
      </c>
      <c r="G13" s="10"/>
    </row>
    <row r="14" customFormat="false" ht="23.85" hidden="false" customHeight="false" outlineLevel="0" collapsed="false">
      <c r="A14" s="10" t="s">
        <v>456</v>
      </c>
      <c r="B14" s="10" t="s">
        <v>457</v>
      </c>
      <c r="C14" s="10" t="s">
        <v>428</v>
      </c>
      <c r="D14" s="10" t="s">
        <v>454</v>
      </c>
      <c r="E14" s="10" t="s">
        <v>430</v>
      </c>
      <c r="F14" s="10" t="s">
        <v>431</v>
      </c>
      <c r="G14" s="10"/>
    </row>
    <row r="15" customFormat="false" ht="15" hidden="false" customHeight="false" outlineLevel="0" collapsed="false">
      <c r="A15" s="10" t="s">
        <v>273</v>
      </c>
      <c r="B15" s="10" t="s">
        <v>458</v>
      </c>
      <c r="C15" s="10" t="s">
        <v>459</v>
      </c>
      <c r="D15" s="10" t="s">
        <v>460</v>
      </c>
      <c r="E15" s="10" t="s">
        <v>430</v>
      </c>
      <c r="F15" s="10" t="s">
        <v>431</v>
      </c>
      <c r="G15" s="10"/>
    </row>
    <row r="16" customFormat="false" ht="15" hidden="false" customHeight="false" outlineLevel="0" collapsed="false">
      <c r="A16" s="10" t="s">
        <v>215</v>
      </c>
      <c r="B16" s="10" t="s">
        <v>209</v>
      </c>
      <c r="C16" s="10" t="s">
        <v>461</v>
      </c>
      <c r="D16" s="10" t="s">
        <v>462</v>
      </c>
      <c r="E16" s="10" t="s">
        <v>463</v>
      </c>
      <c r="F16" s="10" t="s">
        <v>431</v>
      </c>
      <c r="G16" s="10"/>
    </row>
    <row r="18" customFormat="false" ht="15" hidden="false" customHeight="false" outlineLevel="0" collapsed="false">
      <c r="A18" s="12" t="s">
        <v>464</v>
      </c>
    </row>
    <row r="19" customFormat="false" ht="15" hidden="false" customHeight="false" outlineLevel="0" collapsed="false">
      <c r="A19" s="6" t="s">
        <v>465</v>
      </c>
      <c r="B19" s="6" t="s">
        <v>466</v>
      </c>
      <c r="C19" s="6" t="s">
        <v>467</v>
      </c>
      <c r="D19" s="6"/>
      <c r="E19" s="6" t="s">
        <v>468</v>
      </c>
      <c r="F19" s="6" t="s">
        <v>431</v>
      </c>
      <c r="G19" s="6"/>
    </row>
    <row r="20" customFormat="false" ht="15" hidden="false" customHeight="false" outlineLevel="0" collapsed="false">
      <c r="A20" s="6" t="s">
        <v>469</v>
      </c>
      <c r="B20" s="6" t="s">
        <v>470</v>
      </c>
      <c r="C20" s="6" t="s">
        <v>471</v>
      </c>
      <c r="D20" s="6"/>
      <c r="E20" s="6" t="s">
        <v>472</v>
      </c>
      <c r="F20" s="6" t="s">
        <v>431</v>
      </c>
      <c r="G20" s="6"/>
    </row>
    <row r="21" customFormat="false" ht="15" hidden="false" customHeight="false" outlineLevel="0" collapsed="false">
      <c r="A21" s="6" t="s">
        <v>473</v>
      </c>
      <c r="B21" s="6" t="s">
        <v>474</v>
      </c>
      <c r="C21" s="6" t="s">
        <v>475</v>
      </c>
      <c r="D21" s="6"/>
      <c r="E21" s="6" t="s">
        <v>472</v>
      </c>
      <c r="F21" s="6" t="s">
        <v>431</v>
      </c>
      <c r="G21" s="6"/>
    </row>
    <row r="22" customFormat="false" ht="15" hidden="false" customHeight="false" outlineLevel="0" collapsed="false">
      <c r="A22" s="6" t="s">
        <v>476</v>
      </c>
      <c r="B22" s="6" t="s">
        <v>477</v>
      </c>
      <c r="C22" s="6" t="s">
        <v>478</v>
      </c>
      <c r="D22" s="6"/>
      <c r="E22" s="6" t="s">
        <v>472</v>
      </c>
      <c r="F22" s="6" t="s">
        <v>431</v>
      </c>
      <c r="G22" s="6"/>
    </row>
    <row r="24" customFormat="false" ht="15" hidden="false" customHeight="false" outlineLevel="0" collapsed="false">
      <c r="A24" s="12" t="s">
        <v>479</v>
      </c>
    </row>
    <row r="25" customFormat="false" ht="15" hidden="false" customHeight="false" outlineLevel="0" collapsed="false">
      <c r="A25" s="6" t="s">
        <v>480</v>
      </c>
      <c r="B25" s="6" t="s">
        <v>481</v>
      </c>
      <c r="C25" s="6" t="s">
        <v>482</v>
      </c>
      <c r="D25" s="6" t="s">
        <v>483</v>
      </c>
      <c r="E25" s="6" t="s">
        <v>484</v>
      </c>
      <c r="F25" s="6" t="s">
        <v>485</v>
      </c>
      <c r="G25" s="6" t="s">
        <v>486</v>
      </c>
    </row>
    <row r="26" customFormat="false" ht="15" hidden="false" customHeight="false" outlineLevel="0" collapsed="false">
      <c r="A26" s="6" t="s">
        <v>480</v>
      </c>
      <c r="B26" s="6" t="s">
        <v>487</v>
      </c>
      <c r="C26" s="6" t="s">
        <v>488</v>
      </c>
      <c r="D26" s="6" t="s">
        <v>489</v>
      </c>
      <c r="E26" s="6" t="s">
        <v>484</v>
      </c>
      <c r="F26" s="6" t="s">
        <v>485</v>
      </c>
      <c r="G26" s="6" t="s">
        <v>486</v>
      </c>
    </row>
    <row r="27" customFormat="false" ht="15" hidden="false" customHeight="false" outlineLevel="0" collapsed="false">
      <c r="A27" s="6" t="s">
        <v>480</v>
      </c>
      <c r="B27" s="6" t="s">
        <v>238</v>
      </c>
      <c r="C27" s="6" t="s">
        <v>240</v>
      </c>
      <c r="D27" s="6" t="s">
        <v>490</v>
      </c>
      <c r="E27" s="6" t="s">
        <v>484</v>
      </c>
      <c r="F27" s="6" t="s">
        <v>485</v>
      </c>
      <c r="G27" s="6" t="s">
        <v>486</v>
      </c>
    </row>
    <row r="28" customFormat="false" ht="15" hidden="false" customHeight="false" outlineLevel="0" collapsed="false">
      <c r="A28" s="6" t="s">
        <v>480</v>
      </c>
      <c r="B28" s="6" t="s">
        <v>491</v>
      </c>
      <c r="C28" s="6" t="s">
        <v>240</v>
      </c>
      <c r="D28" s="6" t="s">
        <v>492</v>
      </c>
      <c r="E28" s="6" t="s">
        <v>484</v>
      </c>
      <c r="F28" s="6" t="s">
        <v>485</v>
      </c>
      <c r="G28" s="6" t="s">
        <v>486</v>
      </c>
    </row>
    <row r="29" customFormat="false" ht="15" hidden="false" customHeight="false" outlineLevel="0" collapsed="false">
      <c r="A29" s="6" t="s">
        <v>480</v>
      </c>
      <c r="B29" s="6" t="s">
        <v>493</v>
      </c>
      <c r="C29" s="6" t="s">
        <v>459</v>
      </c>
      <c r="D29" s="6" t="s">
        <v>494</v>
      </c>
      <c r="E29" s="6" t="s">
        <v>484</v>
      </c>
      <c r="F29" s="6" t="s">
        <v>485</v>
      </c>
      <c r="G29" s="6" t="s">
        <v>486</v>
      </c>
    </row>
    <row r="30" customFormat="false" ht="15" hidden="false" customHeight="false" outlineLevel="0" collapsed="false">
      <c r="A30" s="6" t="s">
        <v>480</v>
      </c>
      <c r="B30" s="6" t="s">
        <v>495</v>
      </c>
      <c r="C30" s="6" t="s">
        <v>496</v>
      </c>
      <c r="D30" s="6" t="s">
        <v>497</v>
      </c>
      <c r="E30" s="6" t="s">
        <v>484</v>
      </c>
      <c r="F30" s="6" t="s">
        <v>485</v>
      </c>
      <c r="G30" s="6" t="s">
        <v>486</v>
      </c>
    </row>
    <row r="32" customFormat="false" ht="15" hidden="false" customHeight="false" outlineLevel="0" collapsed="false">
      <c r="A32" s="7" t="s">
        <v>498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22"/>
    <col collapsed="false" customWidth="true" hidden="false" outlineLevel="0" max="4" min="4" style="0" width="20"/>
    <col collapsed="false" customWidth="true" hidden="false" outlineLevel="0" max="5" min="5" style="0" width="18"/>
    <col collapsed="false" customWidth="true" hidden="false" outlineLevel="0" max="6" min="6" style="0" width="16"/>
    <col collapsed="false" customWidth="true" hidden="false" outlineLevel="0" max="7" min="7" style="0" width="22"/>
    <col collapsed="false" customWidth="true" hidden="false" outlineLevel="0" max="8" min="8" style="0" width="18"/>
  </cols>
  <sheetData>
    <row r="1" customFormat="false" ht="30" hidden="false" customHeight="true" outlineLevel="0" collapsed="false">
      <c r="A1" s="8" t="s">
        <v>499</v>
      </c>
      <c r="B1" s="8" t="s">
        <v>43</v>
      </c>
      <c r="C1" s="8" t="s">
        <v>44</v>
      </c>
      <c r="D1" s="8" t="s">
        <v>500</v>
      </c>
      <c r="E1" s="8" t="s">
        <v>501</v>
      </c>
      <c r="F1" s="8" t="s">
        <v>502</v>
      </c>
      <c r="G1" s="8" t="s">
        <v>503</v>
      </c>
      <c r="H1" s="8" t="s">
        <v>504</v>
      </c>
    </row>
    <row r="2" customFormat="false" ht="15" hidden="false" customHeight="false" outlineLevel="0" collapsed="false">
      <c r="A2" s="14" t="s">
        <v>240</v>
      </c>
      <c r="B2" s="14" t="s">
        <v>505</v>
      </c>
      <c r="C2" s="14" t="s">
        <v>17</v>
      </c>
      <c r="D2" s="14" t="n">
        <v>5</v>
      </c>
      <c r="E2" s="14" t="n">
        <v>1</v>
      </c>
      <c r="F2" s="14" t="s">
        <v>506</v>
      </c>
      <c r="G2" s="14"/>
      <c r="H2" s="14" t="s">
        <v>507</v>
      </c>
    </row>
    <row r="3" customFormat="false" ht="15" hidden="false" customHeight="false" outlineLevel="0" collapsed="false">
      <c r="A3" s="14" t="s">
        <v>508</v>
      </c>
      <c r="B3" s="14" t="s">
        <v>509</v>
      </c>
      <c r="C3" s="14" t="s">
        <v>17</v>
      </c>
      <c r="D3" s="14" t="n">
        <v>0</v>
      </c>
      <c r="E3" s="14" t="n">
        <v>0</v>
      </c>
      <c r="F3" s="15" t="s">
        <v>510</v>
      </c>
      <c r="G3" s="14"/>
      <c r="H3" s="14" t="s">
        <v>507</v>
      </c>
    </row>
    <row r="4" customFormat="false" ht="15" hidden="false" customHeight="false" outlineLevel="0" collapsed="false">
      <c r="A4" s="14" t="s">
        <v>511</v>
      </c>
      <c r="B4" s="14" t="s">
        <v>512</v>
      </c>
      <c r="C4" s="14" t="s">
        <v>17</v>
      </c>
      <c r="D4" s="14" t="n">
        <v>1</v>
      </c>
      <c r="E4" s="14" t="n">
        <v>1</v>
      </c>
      <c r="F4" s="15" t="s">
        <v>510</v>
      </c>
      <c r="G4" s="14"/>
      <c r="H4" s="14" t="s">
        <v>507</v>
      </c>
    </row>
    <row r="5" customFormat="false" ht="15" hidden="false" customHeight="false" outlineLevel="0" collapsed="false">
      <c r="A5" s="14" t="s">
        <v>513</v>
      </c>
      <c r="B5" s="14" t="s">
        <v>514</v>
      </c>
      <c r="C5" s="14" t="s">
        <v>17</v>
      </c>
      <c r="D5" s="14" t="n">
        <v>1</v>
      </c>
      <c r="E5" s="14" t="n">
        <v>0</v>
      </c>
      <c r="F5" s="15" t="s">
        <v>510</v>
      </c>
      <c r="G5" s="14"/>
      <c r="H5" s="14" t="s">
        <v>507</v>
      </c>
    </row>
    <row r="6" customFormat="false" ht="15" hidden="false" customHeight="false" outlineLevel="0" collapsed="false">
      <c r="A6" s="14" t="s">
        <v>515</v>
      </c>
      <c r="B6" s="14" t="s">
        <v>516</v>
      </c>
      <c r="C6" s="14" t="s">
        <v>18</v>
      </c>
      <c r="D6" s="14" t="n">
        <v>3</v>
      </c>
      <c r="E6" s="14" t="n">
        <v>3</v>
      </c>
      <c r="F6" s="14" t="s">
        <v>517</v>
      </c>
      <c r="G6" s="14"/>
      <c r="H6" s="14" t="s">
        <v>507</v>
      </c>
    </row>
    <row r="7" customFormat="false" ht="15" hidden="false" customHeight="false" outlineLevel="0" collapsed="false">
      <c r="A7" s="14" t="s">
        <v>518</v>
      </c>
      <c r="B7" s="14" t="s">
        <v>519</v>
      </c>
      <c r="C7" s="14" t="s">
        <v>18</v>
      </c>
      <c r="D7" s="14" t="n">
        <v>1</v>
      </c>
      <c r="E7" s="14" t="n">
        <v>1</v>
      </c>
      <c r="F7" s="15" t="s">
        <v>510</v>
      </c>
      <c r="G7" s="14"/>
      <c r="H7" s="14" t="s">
        <v>507</v>
      </c>
    </row>
    <row r="8" customFormat="false" ht="15" hidden="false" customHeight="false" outlineLevel="0" collapsed="false">
      <c r="A8" s="14" t="s">
        <v>520</v>
      </c>
      <c r="B8" s="14" t="s">
        <v>521</v>
      </c>
      <c r="C8" s="14" t="s">
        <v>18</v>
      </c>
      <c r="D8" s="14" t="n">
        <v>3</v>
      </c>
      <c r="E8" s="14" t="n">
        <v>0</v>
      </c>
      <c r="F8" s="14" t="s">
        <v>517</v>
      </c>
      <c r="G8" s="14"/>
      <c r="H8" s="14" t="s">
        <v>507</v>
      </c>
    </row>
    <row r="9" customFormat="false" ht="15" hidden="false" customHeight="false" outlineLevel="0" collapsed="false">
      <c r="A9" s="14" t="s">
        <v>522</v>
      </c>
      <c r="B9" s="14" t="s">
        <v>523</v>
      </c>
      <c r="C9" s="14" t="s">
        <v>19</v>
      </c>
      <c r="D9" s="14" t="n">
        <v>2</v>
      </c>
      <c r="E9" s="14" t="n">
        <v>2</v>
      </c>
      <c r="F9" s="14" t="s">
        <v>517</v>
      </c>
      <c r="G9" s="14"/>
      <c r="H9" s="14" t="s">
        <v>507</v>
      </c>
    </row>
    <row r="10" customFormat="false" ht="15" hidden="false" customHeight="false" outlineLevel="0" collapsed="false">
      <c r="A10" s="14" t="s">
        <v>524</v>
      </c>
      <c r="B10" s="14" t="s">
        <v>525</v>
      </c>
      <c r="C10" s="14" t="s">
        <v>19</v>
      </c>
      <c r="D10" s="14" t="n">
        <v>1</v>
      </c>
      <c r="E10" s="14" t="n">
        <v>1</v>
      </c>
      <c r="F10" s="15" t="s">
        <v>510</v>
      </c>
      <c r="G10" s="14"/>
      <c r="H10" s="14" t="s">
        <v>507</v>
      </c>
    </row>
    <row r="11" customFormat="false" ht="15" hidden="false" customHeight="false" outlineLevel="0" collapsed="false">
      <c r="A11" s="14" t="s">
        <v>526</v>
      </c>
      <c r="B11" s="14" t="s">
        <v>527</v>
      </c>
      <c r="C11" s="14" t="s">
        <v>19</v>
      </c>
      <c r="D11" s="14" t="n">
        <v>1</v>
      </c>
      <c r="E11" s="14" t="n">
        <v>0</v>
      </c>
      <c r="F11" s="15" t="s">
        <v>510</v>
      </c>
      <c r="G11" s="14"/>
      <c r="H11" s="14" t="s">
        <v>507</v>
      </c>
    </row>
    <row r="12" customFormat="false" ht="15" hidden="false" customHeight="false" outlineLevel="0" collapsed="false">
      <c r="A12" s="14" t="s">
        <v>528</v>
      </c>
      <c r="B12" s="14" t="s">
        <v>529</v>
      </c>
      <c r="C12" s="14" t="s">
        <v>19</v>
      </c>
      <c r="D12" s="14" t="n">
        <v>3</v>
      </c>
      <c r="E12" s="14" t="n">
        <v>0</v>
      </c>
      <c r="F12" s="14" t="s">
        <v>517</v>
      </c>
      <c r="G12" s="14"/>
      <c r="H12" s="14" t="s">
        <v>507</v>
      </c>
    </row>
    <row r="13" customFormat="false" ht="15" hidden="false" customHeight="false" outlineLevel="0" collapsed="false">
      <c r="A13" s="14" t="s">
        <v>530</v>
      </c>
      <c r="B13" s="14" t="s">
        <v>531</v>
      </c>
      <c r="C13" s="14" t="s">
        <v>19</v>
      </c>
      <c r="D13" s="14" t="n">
        <v>1</v>
      </c>
      <c r="E13" s="14" t="n">
        <v>1</v>
      </c>
      <c r="F13" s="15" t="s">
        <v>510</v>
      </c>
      <c r="G13" s="14"/>
      <c r="H13" s="14" t="s">
        <v>507</v>
      </c>
    </row>
    <row r="14" customFormat="false" ht="15" hidden="false" customHeight="false" outlineLevel="0" collapsed="false">
      <c r="A14" s="14" t="s">
        <v>532</v>
      </c>
      <c r="B14" s="14" t="s">
        <v>533</v>
      </c>
      <c r="C14" s="14" t="s">
        <v>19</v>
      </c>
      <c r="D14" s="14" t="n">
        <v>1</v>
      </c>
      <c r="E14" s="14" t="n">
        <v>0</v>
      </c>
      <c r="F14" s="15" t="s">
        <v>510</v>
      </c>
      <c r="G14" s="14"/>
      <c r="H14" s="14" t="s">
        <v>507</v>
      </c>
    </row>
    <row r="15" customFormat="false" ht="15" hidden="false" customHeight="false" outlineLevel="0" collapsed="false">
      <c r="A15" s="14" t="s">
        <v>534</v>
      </c>
      <c r="B15" s="14" t="s">
        <v>535</v>
      </c>
      <c r="C15" s="14" t="s">
        <v>19</v>
      </c>
      <c r="D15" s="14" t="n">
        <v>1</v>
      </c>
      <c r="E15" s="14" t="n">
        <v>1</v>
      </c>
      <c r="F15" s="15" t="s">
        <v>510</v>
      </c>
      <c r="G15" s="14"/>
      <c r="H15" s="14" t="s">
        <v>507</v>
      </c>
    </row>
    <row r="16" customFormat="false" ht="15" hidden="false" customHeight="false" outlineLevel="0" collapsed="false">
      <c r="A16" s="14" t="s">
        <v>536</v>
      </c>
      <c r="B16" s="14" t="s">
        <v>537</v>
      </c>
      <c r="C16" s="14" t="s">
        <v>19</v>
      </c>
      <c r="D16" s="14" t="n">
        <v>1</v>
      </c>
      <c r="E16" s="14" t="n">
        <v>0</v>
      </c>
      <c r="F16" s="15" t="s">
        <v>510</v>
      </c>
      <c r="G16" s="14"/>
      <c r="H16" s="14" t="s">
        <v>507</v>
      </c>
    </row>
    <row r="17" customFormat="false" ht="15" hidden="false" customHeight="false" outlineLevel="0" collapsed="false">
      <c r="A17" s="14" t="s">
        <v>538</v>
      </c>
      <c r="B17" s="14" t="s">
        <v>539</v>
      </c>
      <c r="C17" s="14" t="s">
        <v>16</v>
      </c>
      <c r="D17" s="14" t="n">
        <v>2</v>
      </c>
      <c r="E17" s="14" t="n">
        <v>2</v>
      </c>
      <c r="F17" s="14" t="s">
        <v>517</v>
      </c>
      <c r="G17" s="14"/>
      <c r="H17" s="14" t="s">
        <v>507</v>
      </c>
    </row>
    <row r="18" customFormat="false" ht="15" hidden="false" customHeight="false" outlineLevel="0" collapsed="false">
      <c r="A18" s="14" t="s">
        <v>540</v>
      </c>
      <c r="B18" s="14" t="s">
        <v>541</v>
      </c>
      <c r="C18" s="14" t="s">
        <v>16</v>
      </c>
      <c r="D18" s="14" t="n">
        <v>2</v>
      </c>
      <c r="E18" s="14" t="n">
        <v>1</v>
      </c>
      <c r="F18" s="14" t="s">
        <v>517</v>
      </c>
      <c r="G18" s="14"/>
      <c r="H18" s="14" t="s">
        <v>507</v>
      </c>
    </row>
    <row r="19" customFormat="false" ht="15" hidden="false" customHeight="false" outlineLevel="0" collapsed="false">
      <c r="A19" s="14" t="s">
        <v>445</v>
      </c>
      <c r="B19" s="14" t="s">
        <v>542</v>
      </c>
      <c r="C19" s="14" t="s">
        <v>16</v>
      </c>
      <c r="D19" s="14" t="n">
        <v>4</v>
      </c>
      <c r="E19" s="14" t="n">
        <v>1</v>
      </c>
      <c r="F19" s="14" t="s">
        <v>506</v>
      </c>
      <c r="G19" s="14"/>
      <c r="H19" s="14" t="s">
        <v>507</v>
      </c>
    </row>
    <row r="20" customFormat="false" ht="15" hidden="false" customHeight="false" outlineLevel="0" collapsed="false">
      <c r="A20" s="14" t="s">
        <v>543</v>
      </c>
      <c r="B20" s="14" t="s">
        <v>544</v>
      </c>
      <c r="C20" s="14" t="s">
        <v>15</v>
      </c>
      <c r="D20" s="14" t="n">
        <v>4</v>
      </c>
      <c r="E20" s="14" t="n">
        <v>2</v>
      </c>
      <c r="F20" s="14" t="s">
        <v>506</v>
      </c>
      <c r="G20" s="14"/>
      <c r="H20" s="14" t="s">
        <v>507</v>
      </c>
    </row>
    <row r="21" customFormat="false" ht="15" hidden="false" customHeight="false" outlineLevel="0" collapsed="false">
      <c r="A21" s="14" t="s">
        <v>545</v>
      </c>
      <c r="B21" s="14" t="s">
        <v>546</v>
      </c>
      <c r="C21" s="14" t="s">
        <v>15</v>
      </c>
      <c r="D21" s="14" t="n">
        <v>1</v>
      </c>
      <c r="E21" s="14" t="n">
        <v>1</v>
      </c>
      <c r="F21" s="15" t="s">
        <v>510</v>
      </c>
      <c r="G21" s="14"/>
      <c r="H21" s="14" t="s">
        <v>507</v>
      </c>
    </row>
    <row r="22" customFormat="false" ht="15" hidden="false" customHeight="false" outlineLevel="0" collapsed="false">
      <c r="A22" s="14" t="s">
        <v>547</v>
      </c>
      <c r="B22" s="14" t="s">
        <v>548</v>
      </c>
      <c r="C22" s="14" t="s">
        <v>15</v>
      </c>
      <c r="D22" s="14" t="n">
        <v>1</v>
      </c>
      <c r="E22" s="14" t="n">
        <v>0</v>
      </c>
      <c r="F22" s="15" t="s">
        <v>510</v>
      </c>
      <c r="G22" s="14"/>
      <c r="H22" s="14" t="s">
        <v>507</v>
      </c>
    </row>
    <row r="23" customFormat="false" ht="15" hidden="false" customHeight="false" outlineLevel="0" collapsed="false">
      <c r="A23" s="14" t="s">
        <v>433</v>
      </c>
      <c r="B23" s="14" t="s">
        <v>549</v>
      </c>
      <c r="C23" s="14" t="s">
        <v>15</v>
      </c>
      <c r="D23" s="14" t="n">
        <v>1</v>
      </c>
      <c r="E23" s="14" t="n">
        <v>0</v>
      </c>
      <c r="F23" s="15" t="s">
        <v>510</v>
      </c>
      <c r="G23" s="14"/>
      <c r="H23" s="14" t="s">
        <v>507</v>
      </c>
    </row>
    <row r="24" customFormat="false" ht="15" hidden="false" customHeight="false" outlineLevel="0" collapsed="false">
      <c r="A24" s="14" t="s">
        <v>550</v>
      </c>
      <c r="B24" s="14" t="s">
        <v>551</v>
      </c>
      <c r="C24" s="14" t="s">
        <v>15</v>
      </c>
      <c r="D24" s="14" t="n">
        <v>3</v>
      </c>
      <c r="E24" s="14" t="n">
        <v>3</v>
      </c>
      <c r="F24" s="14" t="s">
        <v>517</v>
      </c>
      <c r="G24" s="14"/>
      <c r="H24" s="14" t="s">
        <v>507</v>
      </c>
    </row>
    <row r="25" customFormat="false" ht="15" hidden="false" customHeight="false" outlineLevel="0" collapsed="false">
      <c r="A25" s="14" t="s">
        <v>552</v>
      </c>
      <c r="B25" s="14" t="s">
        <v>553</v>
      </c>
      <c r="C25" s="14" t="s">
        <v>15</v>
      </c>
      <c r="D25" s="14" t="n">
        <v>1</v>
      </c>
      <c r="E25" s="14" t="n">
        <v>1</v>
      </c>
      <c r="F25" s="15" t="s">
        <v>510</v>
      </c>
      <c r="G25" s="14"/>
      <c r="H25" s="14" t="s">
        <v>507</v>
      </c>
    </row>
    <row r="26" customFormat="false" ht="15" hidden="false" customHeight="false" outlineLevel="0" collapsed="false">
      <c r="A26" s="14" t="s">
        <v>437</v>
      </c>
      <c r="B26" s="14" t="s">
        <v>554</v>
      </c>
      <c r="C26" s="14" t="s">
        <v>15</v>
      </c>
      <c r="D26" s="14" t="n">
        <v>3</v>
      </c>
      <c r="E26" s="14" t="n">
        <v>0</v>
      </c>
      <c r="F26" s="14" t="s">
        <v>517</v>
      </c>
      <c r="G26" s="14"/>
      <c r="H26" s="14" t="s">
        <v>507</v>
      </c>
    </row>
    <row r="27" customFormat="false" ht="15" hidden="false" customHeight="false" outlineLevel="0" collapsed="false">
      <c r="A27" s="14" t="s">
        <v>555</v>
      </c>
      <c r="B27" s="14" t="s">
        <v>556</v>
      </c>
      <c r="C27" s="14" t="s">
        <v>15</v>
      </c>
      <c r="D27" s="14" t="n">
        <v>1</v>
      </c>
      <c r="E27" s="14" t="n">
        <v>1</v>
      </c>
      <c r="F27" s="15" t="s">
        <v>510</v>
      </c>
      <c r="G27" s="14"/>
      <c r="H27" s="14" t="s">
        <v>507</v>
      </c>
    </row>
    <row r="28" customFormat="false" ht="15" hidden="false" customHeight="false" outlineLevel="0" collapsed="false">
      <c r="A28" s="14" t="s">
        <v>557</v>
      </c>
      <c r="B28" s="14" t="s">
        <v>558</v>
      </c>
      <c r="C28" s="14" t="s">
        <v>15</v>
      </c>
      <c r="D28" s="14" t="n">
        <v>0</v>
      </c>
      <c r="E28" s="14" t="n">
        <v>0</v>
      </c>
      <c r="F28" s="15" t="s">
        <v>510</v>
      </c>
      <c r="G28" s="14"/>
      <c r="H28" s="14" t="s">
        <v>507</v>
      </c>
    </row>
    <row r="29" customFormat="false" ht="15" hidden="false" customHeight="false" outlineLevel="0" collapsed="false">
      <c r="A29" s="14" t="s">
        <v>559</v>
      </c>
      <c r="B29" s="14" t="s">
        <v>560</v>
      </c>
      <c r="C29" s="14" t="s">
        <v>15</v>
      </c>
      <c r="D29" s="14" t="n">
        <v>1</v>
      </c>
      <c r="E29" s="14" t="n">
        <v>0</v>
      </c>
      <c r="F29" s="15" t="s">
        <v>510</v>
      </c>
      <c r="G29" s="14"/>
      <c r="H29" s="14" t="s">
        <v>507</v>
      </c>
    </row>
    <row r="30" customFormat="false" ht="15" hidden="false" customHeight="false" outlineLevel="0" collapsed="false">
      <c r="A30" s="14" t="s">
        <v>561</v>
      </c>
      <c r="B30" s="14" t="s">
        <v>562</v>
      </c>
      <c r="C30" s="14" t="s">
        <v>20</v>
      </c>
      <c r="D30" s="14" t="n">
        <v>2</v>
      </c>
      <c r="E30" s="14" t="n">
        <v>1</v>
      </c>
      <c r="F30" s="14" t="s">
        <v>517</v>
      </c>
      <c r="G30" s="14"/>
      <c r="H30" s="14" t="s">
        <v>507</v>
      </c>
    </row>
    <row r="31" customFormat="false" ht="15" hidden="false" customHeight="false" outlineLevel="0" collapsed="false">
      <c r="A31" s="14" t="s">
        <v>563</v>
      </c>
      <c r="B31" s="14" t="s">
        <v>564</v>
      </c>
      <c r="C31" s="14" t="s">
        <v>20</v>
      </c>
      <c r="D31" s="14" t="n">
        <v>2</v>
      </c>
      <c r="E31" s="14" t="n">
        <v>1</v>
      </c>
      <c r="F31" s="14" t="s">
        <v>517</v>
      </c>
      <c r="G31" s="14"/>
      <c r="H31" s="14" t="s">
        <v>507</v>
      </c>
    </row>
    <row r="32" customFormat="false" ht="15" hidden="false" customHeight="false" outlineLevel="0" collapsed="false">
      <c r="A32" s="14" t="s">
        <v>565</v>
      </c>
      <c r="B32" s="14" t="s">
        <v>566</v>
      </c>
      <c r="C32" s="14" t="s">
        <v>20</v>
      </c>
      <c r="D32" s="14" t="n">
        <v>2</v>
      </c>
      <c r="E32" s="14" t="n">
        <v>1</v>
      </c>
      <c r="F32" s="14" t="s">
        <v>517</v>
      </c>
      <c r="G32" s="14"/>
      <c r="H32" s="14" t="s">
        <v>507</v>
      </c>
    </row>
    <row r="33" customFormat="false" ht="15" hidden="false" customHeight="false" outlineLevel="0" collapsed="false">
      <c r="A33" s="14" t="s">
        <v>451</v>
      </c>
      <c r="B33" s="14" t="s">
        <v>567</v>
      </c>
      <c r="C33" s="14" t="s">
        <v>20</v>
      </c>
      <c r="D33" s="14" t="n">
        <v>2</v>
      </c>
      <c r="E33" s="14" t="n">
        <v>0</v>
      </c>
      <c r="F33" s="14" t="s">
        <v>517</v>
      </c>
      <c r="G33" s="14"/>
      <c r="H33" s="14" t="s">
        <v>507</v>
      </c>
    </row>
    <row r="34" customFormat="false" ht="15" hidden="false" customHeight="false" outlineLevel="0" collapsed="false">
      <c r="A34" s="14" t="s">
        <v>568</v>
      </c>
      <c r="B34" s="14" t="s">
        <v>569</v>
      </c>
      <c r="C34" s="14" t="s">
        <v>20</v>
      </c>
      <c r="D34" s="14" t="n">
        <v>2</v>
      </c>
      <c r="E34" s="14" t="n">
        <v>2</v>
      </c>
      <c r="F34" s="14" t="s">
        <v>517</v>
      </c>
      <c r="G34" s="14"/>
      <c r="H34" s="14" t="s">
        <v>507</v>
      </c>
    </row>
    <row r="35" customFormat="false" ht="15" hidden="false" customHeight="false" outlineLevel="0" collapsed="false">
      <c r="A35" s="4" t="s">
        <v>570</v>
      </c>
      <c r="B35" s="4"/>
      <c r="C35" s="4"/>
      <c r="D35" s="4" t="n">
        <f aca="false">SUM(D2:D34)</f>
        <v>59</v>
      </c>
      <c r="E35" s="4" t="n">
        <f aca="false">SUM(E2:E34)</f>
        <v>28</v>
      </c>
      <c r="F35" s="4"/>
      <c r="G35" s="4"/>
      <c r="H35" s="4"/>
    </row>
    <row r="37" customFormat="false" ht="15" hidden="false" customHeight="false" outlineLevel="0" collapsed="false">
      <c r="A37" s="7" t="s">
        <v>571</v>
      </c>
    </row>
  </sheetData>
  <autoFilter ref="A1:H34"/>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2026-10-23T10:28:42Z</dcterms:created>
  <dc:creator>openpyxl</dc:creator>
  <dc:description/>
  <dc:language>en-US</dc:language>
  <cp:lastModifiedBy/>
  <dcterms:modified xsi:type="dcterms:W3CDTF">2026-10-23T10:28:42Z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